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U:\OCOP\Academic Personnel\Step-Plus\Above Scale Calculators\"/>
    </mc:Choice>
  </mc:AlternateContent>
  <xr:revisionPtr revIDLastSave="0" documentId="13_ncr:1_{5D58336B-89F2-4862-9627-DA4124F3663A}" xr6:coauthVersionLast="47" xr6:coauthVersionMax="47" xr10:uidLastSave="{00000000-0000-0000-0000-000000000000}"/>
  <bookViews>
    <workbookView xWindow="12855" yWindow="5355" windowWidth="38700" windowHeight="15345" xr2:uid="{ECE3B12F-3CA2-4DD0-83C1-EC8398926537}"/>
  </bookViews>
  <sheets>
    <sheet name="First Above Scale" sheetId="4" r:id="rId1"/>
    <sheet name="Further Above Scale"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5" l="1" a="1"/>
  <c r="J27" i="5" s="1"/>
  <c r="J34" i="5"/>
  <c r="J44" i="4"/>
  <c r="J30" i="4"/>
  <c r="J26" i="5"/>
  <c r="J28" i="4"/>
  <c r="J33" i="4" l="1"/>
  <c r="J28" i="5"/>
  <c r="J33" i="5" s="1"/>
  <c r="J35" i="5" s="1"/>
  <c r="J37" i="5" s="1"/>
  <c r="J38" i="5" s="1"/>
  <c r="J41" i="5" s="1"/>
  <c r="L16" i="5" s="1"/>
  <c r="J30" i="5" l="1"/>
  <c r="J31" i="5" s="1"/>
  <c r="J40" i="5" s="1"/>
  <c r="L14" i="5" s="1"/>
  <c r="J42" i="5" l="1"/>
  <c r="L18" i="5" s="1"/>
  <c r="J37" i="4" l="1" a="1"/>
  <c r="J37" i="4" s="1"/>
  <c r="J29" i="4"/>
  <c r="J32" i="4"/>
  <c r="J34" i="4" s="1"/>
  <c r="J36" i="4" l="1"/>
  <c r="J38" i="4" s="1"/>
  <c r="J40" i="4" l="1"/>
  <c r="J41" i="4" s="1"/>
  <c r="J50" i="4" s="1"/>
  <c r="L14" i="4" s="1"/>
  <c r="J43" i="4" l="1"/>
  <c r="J45" i="4" s="1"/>
  <c r="J47" i="4" l="1"/>
  <c r="J48" i="4" s="1"/>
  <c r="J51" i="4" s="1"/>
  <c r="L16" i="4" l="1"/>
  <c r="J54"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<sst xmlns="http://schemas.openxmlformats.org/spreadsheetml/2006/main" count="97" uniqueCount="68">
  <si>
    <t>Step 9:</t>
  </si>
  <si>
    <t>Step 8:</t>
  </si>
  <si>
    <t>Current Step:</t>
  </si>
  <si>
    <t>https://academicaffairs.ucdavis.edu/step-plus-salary-tables</t>
  </si>
  <si>
    <r>
      <rPr>
        <b/>
        <u/>
        <sz val="18"/>
        <color theme="1"/>
        <rFont val="Calibri"/>
        <family val="2"/>
        <scheme val="minor"/>
      </rPr>
      <t>Instructions</t>
    </r>
    <r>
      <rPr>
        <sz val="11"/>
        <color theme="1"/>
        <rFont val="Calibri"/>
        <family val="2"/>
        <scheme val="minor"/>
      </rPr>
      <t xml:space="preserve">: </t>
    </r>
    <r>
      <rPr>
        <sz val="14"/>
        <color theme="1"/>
        <rFont val="Calibri"/>
        <family val="2"/>
        <scheme val="minor"/>
      </rPr>
      <t xml:space="preserve">Only edit the </t>
    </r>
    <r>
      <rPr>
        <b/>
        <sz val="14"/>
        <color theme="9"/>
        <rFont val="Calibri"/>
        <family val="2"/>
        <scheme val="minor"/>
      </rPr>
      <t>GREEN</t>
    </r>
    <r>
      <rPr>
        <sz val="14"/>
        <color theme="1"/>
        <rFont val="Calibri"/>
        <family val="2"/>
        <scheme val="minor"/>
      </rPr>
      <t xml:space="preserve"> boxes. </t>
    </r>
  </si>
  <si>
    <t xml:space="preserve">The first Above Scale salary is already included in salary tables. Use the steps below to calculate additional half-steps. </t>
  </si>
  <si>
    <t xml:space="preserve">Rank: </t>
  </si>
  <si>
    <t>Full Professor</t>
  </si>
  <si>
    <t>Half Step helper</t>
  </si>
  <si>
    <t>APU Scale Helper</t>
  </si>
  <si>
    <t>New UCHSAX:</t>
  </si>
  <si>
    <t>New UCHSAP:</t>
  </si>
  <si>
    <t>Step-by-Step Calculations:</t>
  </si>
  <si>
    <t>Step One Result:</t>
  </si>
  <si>
    <t>Step 9 from Table 5-0:</t>
  </si>
  <si>
    <t>Step Two Result:</t>
  </si>
  <si>
    <t>Take the Table 5-0 Step 9 Base, multipled by the result of Step One.</t>
  </si>
  <si>
    <r>
      <rPr>
        <b/>
        <sz val="14"/>
        <color theme="1"/>
        <rFont val="Calibri"/>
        <family val="2"/>
        <scheme val="minor"/>
      </rPr>
      <t>Step Two</t>
    </r>
    <r>
      <rPr>
        <sz val="14"/>
        <color theme="1"/>
        <rFont val="Calibri"/>
        <family val="2"/>
        <scheme val="minor"/>
      </rPr>
      <t xml:space="preserve">: </t>
    </r>
  </si>
  <si>
    <r>
      <rPr>
        <b/>
        <sz val="14"/>
        <color theme="1"/>
        <rFont val="Calibri"/>
        <family val="2"/>
        <scheme val="minor"/>
      </rPr>
      <t>Step Four</t>
    </r>
    <r>
      <rPr>
        <sz val="14"/>
        <color theme="1"/>
        <rFont val="Calibri"/>
        <family val="2"/>
        <scheme val="minor"/>
      </rPr>
      <t xml:space="preserve">: </t>
    </r>
  </si>
  <si>
    <t>Round Step Three result to nearest $100.</t>
  </si>
  <si>
    <r>
      <rPr>
        <b/>
        <sz val="14"/>
        <color theme="1"/>
        <rFont val="Calibri"/>
        <family val="2"/>
        <scheme val="minor"/>
      </rPr>
      <t>Step Three</t>
    </r>
    <r>
      <rPr>
        <sz val="14"/>
        <color theme="1"/>
        <rFont val="Calibri"/>
        <family val="2"/>
        <scheme val="minor"/>
      </rPr>
      <t xml:space="preserve">: </t>
    </r>
  </si>
  <si>
    <t>Step Five:</t>
  </si>
  <si>
    <t>Multiply the result of Step Three by the appropriate scale differential</t>
  </si>
  <si>
    <t>Step Three Result:</t>
  </si>
  <si>
    <t>Step Five Result:</t>
  </si>
  <si>
    <t>Scale Differential:</t>
  </si>
  <si>
    <t>Rounded to Nearest 100:</t>
  </si>
  <si>
    <t>Step Six:</t>
  </si>
  <si>
    <r>
      <rPr>
        <b/>
        <sz val="14"/>
        <color theme="1"/>
        <rFont val="Calibri"/>
        <family val="2"/>
        <scheme val="minor"/>
      </rPr>
      <t>Step One</t>
    </r>
    <r>
      <rPr>
        <sz val="14"/>
        <color theme="1"/>
        <rFont val="Calibri"/>
        <family val="2"/>
        <scheme val="minor"/>
      </rPr>
      <t xml:space="preserve">: </t>
    </r>
  </si>
  <si>
    <t>Step Seven:</t>
  </si>
  <si>
    <t>Above Scale Amount:</t>
  </si>
  <si>
    <t>UCHSAP:</t>
  </si>
  <si>
    <t>UCHSAX:</t>
  </si>
  <si>
    <t>Round Step Five result to nearest $100.</t>
  </si>
  <si>
    <t>Proposed Step Percentage:</t>
  </si>
  <si>
    <r>
      <t xml:space="preserve">This is your </t>
    </r>
    <r>
      <rPr>
        <b/>
        <sz val="11"/>
        <color theme="1"/>
        <rFont val="Calibri"/>
        <family val="2"/>
        <scheme val="minor"/>
      </rPr>
      <t>UCHSAX</t>
    </r>
  </si>
  <si>
    <r>
      <t xml:space="preserve">This is your </t>
    </r>
    <r>
      <rPr>
        <b/>
        <sz val="11"/>
        <color theme="1"/>
        <rFont val="Calibri"/>
        <family val="2"/>
        <scheme val="minor"/>
      </rPr>
      <t>UCHSAP</t>
    </r>
  </si>
  <si>
    <r>
      <t>Enter Current Step:</t>
    </r>
    <r>
      <rPr>
        <b/>
        <sz val="11"/>
        <color rgb="FFFF0000"/>
        <rFont val="Calibri"/>
        <family val="2"/>
        <scheme val="minor"/>
      </rPr>
      <t>*</t>
    </r>
  </si>
  <si>
    <r>
      <t>Select APU Scale</t>
    </r>
    <r>
      <rPr>
        <b/>
        <sz val="11"/>
        <color rgb="FFFF0000"/>
        <rFont val="Calibri"/>
        <family val="2"/>
        <scheme val="minor"/>
      </rPr>
      <t>*</t>
    </r>
  </si>
  <si>
    <r>
      <t>Enter Step 9 from Table 5-0</t>
    </r>
    <r>
      <rPr>
        <b/>
        <sz val="11"/>
        <color rgb="FFFF0000"/>
        <rFont val="Calibri"/>
        <family val="2"/>
        <scheme val="minor"/>
      </rPr>
      <t>*</t>
    </r>
  </si>
  <si>
    <r>
      <t>Enter Step 8 from Table 5-0</t>
    </r>
    <r>
      <rPr>
        <b/>
        <sz val="11"/>
        <color rgb="FFFF0000"/>
        <rFont val="Calibri"/>
        <family val="2"/>
        <scheme val="minor"/>
      </rPr>
      <t>*</t>
    </r>
  </si>
  <si>
    <r>
      <t>Rounded Off-Scale (</t>
    </r>
    <r>
      <rPr>
        <b/>
        <i/>
        <sz val="11"/>
        <color theme="1"/>
        <rFont val="Calibri"/>
        <family val="2"/>
        <scheme val="minor"/>
      </rPr>
      <t>if available</t>
    </r>
    <r>
      <rPr>
        <b/>
        <sz val="11"/>
        <color theme="1"/>
        <rFont val="Calibri"/>
        <family val="2"/>
        <scheme val="minor"/>
      </rPr>
      <t>)</t>
    </r>
  </si>
  <si>
    <t>Above Scale</t>
  </si>
  <si>
    <r>
      <t>Select Proposed Step(s) Advancing</t>
    </r>
    <r>
      <rPr>
        <b/>
        <sz val="11"/>
        <color rgb="FFFF0000"/>
        <rFont val="Calibri"/>
        <family val="2"/>
        <scheme val="minor"/>
      </rPr>
      <t>*</t>
    </r>
  </si>
  <si>
    <t>Steps</t>
  </si>
  <si>
    <t>Multiply current base salary (UCHSAX) by proposed step percentage.</t>
  </si>
  <si>
    <r>
      <t>Current UCHSAX</t>
    </r>
    <r>
      <rPr>
        <b/>
        <sz val="11"/>
        <color rgb="FFFF0000"/>
        <rFont val="Calibri"/>
        <family val="2"/>
        <scheme val="minor"/>
      </rPr>
      <t>*</t>
    </r>
  </si>
  <si>
    <t>Current UCHSAX:</t>
  </si>
  <si>
    <t>Proposed Step %:</t>
  </si>
  <si>
    <t>Round Step One Result to nearest $100</t>
  </si>
  <si>
    <t>Scale Differential Multiplier:</t>
  </si>
  <si>
    <t xml:space="preserve">Add the new UCHSAX and UCHSAP together. </t>
  </si>
  <si>
    <t>New Further Above Scale Amount</t>
  </si>
  <si>
    <t>(without negotiated salary)</t>
  </si>
  <si>
    <t>Further Above Scale Amount:</t>
  </si>
  <si>
    <r>
      <t xml:space="preserve">This is your new </t>
    </r>
    <r>
      <rPr>
        <b/>
        <sz val="11"/>
        <color theme="1"/>
        <rFont val="Calibri"/>
        <family val="2"/>
        <scheme val="minor"/>
      </rPr>
      <t>Further Above Scale Amount</t>
    </r>
    <r>
      <rPr>
        <sz val="11"/>
        <color theme="1"/>
        <rFont val="Calibri"/>
        <family val="2"/>
        <scheme val="minor"/>
      </rPr>
      <t>.</t>
    </r>
  </si>
  <si>
    <t xml:space="preserve">The first Above Scale salary is already included in salary tables. Use the steps below to calculate further above scale. </t>
  </si>
  <si>
    <t>Take the proposed step percentage, multipled by the result of Step Two.</t>
  </si>
  <si>
    <t>Multiply the unrounded Step One Result by scale differential</t>
  </si>
  <si>
    <r>
      <t>Select Proposed Step(s) Advancing beyond the first above scale</t>
    </r>
    <r>
      <rPr>
        <b/>
        <sz val="11"/>
        <color rgb="FFFF0000"/>
        <rFont val="Calibri"/>
        <family val="2"/>
        <scheme val="minor"/>
      </rPr>
      <t>*</t>
    </r>
  </si>
  <si>
    <t>Divide Step 9 by Step 8 (Table 5-0).</t>
  </si>
  <si>
    <r>
      <t xml:space="preserve">This is your </t>
    </r>
    <r>
      <rPr>
        <b/>
        <sz val="11"/>
        <color theme="1"/>
        <rFont val="Calibri"/>
        <family val="2"/>
        <scheme val="minor"/>
      </rPr>
      <t>Above Scale Amount</t>
    </r>
  </si>
  <si>
    <t>First Above Scale Calculator - Health Sciences Compensation Plan</t>
  </si>
  <si>
    <t>Further Above Scale Calculator - Health Sciences Compensation Plan</t>
  </si>
  <si>
    <t>*includes Off-Scale (if applicable)</t>
  </si>
  <si>
    <t>UCHSAX*:</t>
  </si>
  <si>
    <t xml:space="preserve">If applicable, the off-scale (UCOFF1/UCHSO1) will add to UCHSAX. The total for UCHSAP and UCHSAX will give you the new above scale base salary (UCABVE). Do not add to the new base salary any temporary off-scales, such as supplements or other off-scales with special conditions (UCDEC5/UCHD51, UCOFF2/UCHSO2, and UCOFF3/UCHSO3). </t>
  </si>
  <si>
    <t>If you need the UCABVE, please refer to Step Seven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</si>
</sst>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6" x14ac:knownFonts="1">
    <font>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b/>
      <sz val="28"/>
      <color theme="1"/>
      <name val="Calibri"/>
      <family val="2"/>
      <scheme val="minor"/>
    </font>
    <font>
      <b/>
      <sz val="11"/>
      <color theme="1"/>
      <name val="Calibri"/>
      <family val="2"/>
      <scheme val="minor"/>
    </font>
    <font>
      <b/>
      <u/>
      <sz val="18"/>
      <color theme="1"/>
      <name val="Calibri"/>
      <family val="2"/>
      <scheme val="minor"/>
    </font>
    <font>
      <sz val="14"/>
      <color theme="1"/>
      <name val="Calibri"/>
      <family val="2"/>
      <scheme val="minor"/>
    </font>
    <font>
      <b/>
      <sz val="14"/>
      <color theme="9"/>
      <name val="Calibri"/>
      <family val="2"/>
      <scheme val="minor"/>
    </font>
    <font>
      <sz val="11"/>
      <color theme="9"/>
      <name val="Calibri"/>
      <family val="2"/>
      <scheme val="minor"/>
    </font>
    <font>
      <sz val="11"/>
      <name val="Calibri"/>
      <family val="2"/>
      <scheme val="minor"/>
    </font>
    <font>
      <b/>
      <sz val="18"/>
      <color theme="1"/>
      <name val="Calibri"/>
      <family val="2"/>
      <scheme val="minor"/>
    </font>
    <font>
      <i/>
      <sz val="11"/>
      <color theme="1"/>
      <name val="Calibri"/>
      <family val="2"/>
      <scheme val="minor"/>
    </font>
    <font>
      <b/>
      <sz val="11"/>
      <color rgb="FFFF0000"/>
      <name val="Calibri"/>
      <family val="2"/>
      <scheme val="minor"/>
    </font>
    <font>
      <b/>
      <i/>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1" tint="0.34998626667073579"/>
        <bgColor indexed="64"/>
      </patternFill>
    </fill>
    <fill>
      <patternFill patternType="solid">
        <fgColor theme="7" tint="0.79998168889431442"/>
        <bgColor indexed="64"/>
      </patternFill>
    </fill>
  </fills>
  <borders count="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87">
    <xf numFmtId="0" fontId="0" fillId="0" borderId="0" xfId="0"/>
    <xf numFmtId="0" fontId="2" fillId="0" borderId="0" xfId="0" applyFont="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1" xfId="0" applyFill="1" applyBorder="1"/>
    <xf numFmtId="0" fontId="0" fillId="2" borderId="8" xfId="0" applyFill="1" applyBorder="1"/>
    <xf numFmtId="0" fontId="0" fillId="0" borderId="6" xfId="0" applyBorder="1"/>
    <xf numFmtId="0" fontId="0" fillId="8" borderId="2" xfId="0" applyFill="1" applyBorder="1"/>
    <xf numFmtId="0" fontId="0" fillId="8" borderId="3" xfId="0" applyFill="1" applyBorder="1"/>
    <xf numFmtId="0" fontId="0" fillId="8" borderId="4" xfId="0" applyFill="1" applyBorder="1"/>
    <xf numFmtId="0" fontId="0" fillId="8" borderId="5" xfId="0" applyFill="1" applyBorder="1"/>
    <xf numFmtId="0" fontId="2" fillId="8" borderId="0" xfId="0" applyFont="1" applyFill="1" applyAlignment="1">
      <alignment horizontal="right"/>
    </xf>
    <xf numFmtId="0" fontId="2" fillId="8" borderId="0" xfId="0" applyFont="1" applyFill="1"/>
    <xf numFmtId="0" fontId="0" fillId="8" borderId="0" xfId="0" applyFill="1"/>
    <xf numFmtId="0" fontId="0" fillId="8" borderId="6" xfId="0" applyFill="1" applyBorder="1"/>
    <xf numFmtId="0" fontId="0" fillId="8" borderId="0" xfId="0" applyFill="1" applyAlignment="1">
      <alignment horizontal="right"/>
    </xf>
    <xf numFmtId="0" fontId="13" fillId="8" borderId="0" xfId="0" applyFont="1" applyFill="1"/>
    <xf numFmtId="0" fontId="0" fillId="8" borderId="7" xfId="0" applyFill="1" applyBorder="1"/>
    <xf numFmtId="0" fontId="0" fillId="8" borderId="1" xfId="0" applyFill="1" applyBorder="1"/>
    <xf numFmtId="0" fontId="0" fillId="8" borderId="8" xfId="0" applyFill="1" applyBorder="1"/>
    <xf numFmtId="0" fontId="3" fillId="8" borderId="0" xfId="0" applyFont="1" applyFill="1" applyAlignment="1">
      <alignment horizontal="right"/>
    </xf>
    <xf numFmtId="0" fontId="0" fillId="3" borderId="0" xfId="0" applyFill="1"/>
    <xf numFmtId="0" fontId="4" fillId="3" borderId="0" xfId="1" applyFill="1" applyBorder="1"/>
    <xf numFmtId="0" fontId="6" fillId="2" borderId="0" xfId="0" applyFont="1" applyFill="1" applyAlignment="1">
      <alignment horizontal="right"/>
    </xf>
    <xf numFmtId="0" fontId="0" fillId="2" borderId="0" xfId="0" applyFill="1" applyAlignment="1">
      <alignment horizontal="center" vertical="center"/>
    </xf>
    <xf numFmtId="0" fontId="11" fillId="2" borderId="0" xfId="0" applyFont="1" applyFill="1" applyAlignment="1">
      <alignment horizontal="center" vertical="center"/>
    </xf>
    <xf numFmtId="0" fontId="6" fillId="0" borderId="0" xfId="0" applyFont="1" applyAlignment="1">
      <alignment horizontal="right"/>
    </xf>
    <xf numFmtId="0" fontId="10" fillId="0" borderId="0" xfId="0" applyFont="1" applyAlignment="1">
      <alignment horizontal="center" vertical="center"/>
    </xf>
    <xf numFmtId="0" fontId="10" fillId="2" borderId="0" xfId="0" applyFont="1" applyFill="1" applyAlignment="1">
      <alignment horizontal="center" vertical="center"/>
    </xf>
    <xf numFmtId="0" fontId="6" fillId="2" borderId="0" xfId="0" applyFont="1" applyFill="1" applyAlignment="1">
      <alignment horizontal="right" wrapText="1"/>
    </xf>
    <xf numFmtId="0" fontId="12" fillId="2" borderId="0" xfId="0" applyFont="1" applyFill="1"/>
    <xf numFmtId="0" fontId="8" fillId="5" borderId="0" xfId="0" applyFont="1" applyFill="1" applyAlignment="1">
      <alignment vertical="center" wrapText="1"/>
    </xf>
    <xf numFmtId="0" fontId="0" fillId="5" borderId="0" xfId="0" applyFill="1" applyAlignment="1">
      <alignment vertical="center" wrapText="1"/>
    </xf>
    <xf numFmtId="0" fontId="0" fillId="7" borderId="0" xfId="0" applyFill="1" applyAlignment="1">
      <alignment vertical="center" wrapText="1"/>
    </xf>
    <xf numFmtId="0" fontId="0" fillId="5" borderId="0" xfId="0" applyFill="1" applyAlignment="1">
      <alignment vertical="center"/>
    </xf>
    <xf numFmtId="0" fontId="0" fillId="5" borderId="0" xfId="0" applyFill="1" applyAlignment="1">
      <alignment horizontal="right" vertical="center"/>
    </xf>
    <xf numFmtId="3" fontId="0" fillId="5" borderId="0" xfId="0" applyNumberFormat="1" applyFill="1" applyAlignment="1">
      <alignment horizontal="center" vertical="center"/>
    </xf>
    <xf numFmtId="0" fontId="0" fillId="5" borderId="0" xfId="0" applyFill="1"/>
    <xf numFmtId="0" fontId="0" fillId="7" borderId="0" xfId="0" applyFill="1" applyAlignment="1">
      <alignment horizontal="left" vertical="center" wrapText="1" indent="3"/>
    </xf>
    <xf numFmtId="0" fontId="0" fillId="5" borderId="0" xfId="0" applyFill="1" applyAlignment="1">
      <alignment horizontal="center" vertical="center"/>
    </xf>
    <xf numFmtId="0" fontId="0" fillId="2" borderId="0" xfId="0" applyFill="1" applyAlignment="1">
      <alignment wrapText="1"/>
    </xf>
    <xf numFmtId="0" fontId="0" fillId="2" borderId="0" xfId="0" applyFill="1" applyAlignment="1">
      <alignment vertical="center"/>
    </xf>
    <xf numFmtId="0" fontId="8" fillId="6" borderId="0" xfId="0" applyFont="1" applyFill="1" applyAlignment="1">
      <alignment vertical="center" wrapText="1"/>
    </xf>
    <xf numFmtId="0" fontId="0" fillId="6" borderId="0" xfId="0" applyFill="1" applyAlignment="1">
      <alignment vertical="center" wrapText="1"/>
    </xf>
    <xf numFmtId="0" fontId="0" fillId="6" borderId="0" xfId="0" applyFill="1" applyAlignment="1">
      <alignment vertical="center"/>
    </xf>
    <xf numFmtId="0" fontId="0" fillId="6" borderId="0" xfId="0" applyFill="1" applyAlignment="1">
      <alignment horizontal="right" vertical="center"/>
    </xf>
    <xf numFmtId="3" fontId="0" fillId="6" borderId="0" xfId="0" applyNumberFormat="1" applyFill="1" applyAlignment="1">
      <alignment horizontal="center" vertical="center"/>
    </xf>
    <xf numFmtId="0" fontId="0" fillId="6" borderId="0" xfId="0" applyFill="1"/>
    <xf numFmtId="0" fontId="0" fillId="7" borderId="0" xfId="0" applyFill="1" applyAlignment="1">
      <alignment horizontal="left" vertical="top" wrapText="1" indent="3"/>
    </xf>
    <xf numFmtId="0" fontId="0" fillId="6" borderId="0" xfId="0"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right" vertical="center"/>
    </xf>
    <xf numFmtId="0" fontId="0" fillId="7" borderId="0" xfId="0" applyFill="1" applyAlignment="1">
      <alignment horizontal="left" vertical="center" wrapText="1"/>
    </xf>
    <xf numFmtId="0" fontId="1" fillId="5" borderId="0" xfId="0" applyFont="1" applyFill="1" applyAlignment="1">
      <alignment vertical="center" wrapText="1"/>
    </xf>
    <xf numFmtId="4" fontId="0" fillId="5" borderId="0" xfId="0" applyNumberFormat="1" applyFill="1" applyAlignment="1">
      <alignment horizontal="center" vertical="center"/>
    </xf>
    <xf numFmtId="0" fontId="1" fillId="6" borderId="0" xfId="0" applyFont="1" applyFill="1" applyAlignment="1">
      <alignment vertical="center" wrapText="1"/>
    </xf>
    <xf numFmtId="4" fontId="0" fillId="6" borderId="0" xfId="0" applyNumberFormat="1" applyFill="1" applyAlignment="1">
      <alignment horizontal="center" vertical="center"/>
    </xf>
    <xf numFmtId="3" fontId="0" fillId="5" borderId="0" xfId="0" applyNumberFormat="1" applyFill="1" applyAlignment="1">
      <alignment vertical="center"/>
    </xf>
    <xf numFmtId="3" fontId="0" fillId="2" borderId="0" xfId="0" applyNumberFormat="1" applyFill="1" applyAlignment="1">
      <alignment vertical="center"/>
    </xf>
    <xf numFmtId="0" fontId="13" fillId="8" borderId="0" xfId="0" applyFont="1" applyFill="1" applyAlignment="1">
      <alignment horizontal="right"/>
    </xf>
    <xf numFmtId="164" fontId="0" fillId="6" borderId="0" xfId="0" applyNumberFormat="1" applyFill="1" applyAlignment="1">
      <alignment horizontal="center" vertical="center"/>
    </xf>
    <xf numFmtId="164" fontId="0" fillId="5" borderId="0" xfId="0" applyNumberFormat="1" applyFill="1" applyAlignment="1">
      <alignment horizontal="center" vertical="center"/>
    </xf>
    <xf numFmtId="0" fontId="11" fillId="4" borderId="0" xfId="0" applyFont="1" applyFill="1" applyAlignment="1" applyProtection="1">
      <alignment horizontal="center" vertical="center"/>
      <protection locked="0"/>
    </xf>
    <xf numFmtId="3" fontId="11" fillId="4" borderId="0" xfId="0" applyNumberFormat="1" applyFont="1" applyFill="1" applyAlignment="1" applyProtection="1">
      <alignment horizontal="center" vertical="center"/>
      <protection locked="0"/>
    </xf>
    <xf numFmtId="0" fontId="0" fillId="6" borderId="0" xfId="0" applyFill="1" applyAlignment="1">
      <alignment horizontal="left"/>
    </xf>
    <xf numFmtId="164" fontId="2" fillId="8" borderId="0" xfId="0" applyNumberFormat="1" applyFont="1" applyFill="1" applyAlignment="1">
      <alignment horizontal="left"/>
    </xf>
    <xf numFmtId="0" fontId="0" fillId="8" borderId="0" xfId="0" applyFill="1" applyAlignment="1">
      <alignment horizontal="left"/>
    </xf>
    <xf numFmtId="164" fontId="0" fillId="8" borderId="0" xfId="0" applyNumberFormat="1" applyFill="1" applyAlignment="1">
      <alignment horizontal="left"/>
    </xf>
    <xf numFmtId="0" fontId="0" fillId="5" borderId="0" xfId="0" applyFill="1" applyAlignment="1">
      <alignment horizontal="left" vertical="center" wrapText="1" indent="3"/>
    </xf>
    <xf numFmtId="0" fontId="5" fillId="2" borderId="0" xfId="0" applyFont="1" applyFill="1" applyAlignment="1">
      <alignment horizontal="center" vertical="center"/>
    </xf>
    <xf numFmtId="0" fontId="0" fillId="6" borderId="0" xfId="0" applyFill="1" applyAlignment="1">
      <alignment horizontal="left" vertical="center" wrapText="1" indent="3"/>
    </xf>
    <xf numFmtId="164" fontId="2" fillId="8" borderId="0" xfId="0" applyNumberFormat="1" applyFont="1" applyFill="1" applyAlignment="1">
      <alignment horizontal="left"/>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0" fillId="2" borderId="5" xfId="0" applyFill="1" applyBorder="1" applyAlignment="1">
      <alignment horizontal="center"/>
    </xf>
    <xf numFmtId="0" fontId="0" fillId="2" borderId="0" xfId="0" applyFill="1" applyAlignment="1">
      <alignment horizontal="center"/>
    </xf>
    <xf numFmtId="0" fontId="0" fillId="2" borderId="6" xfId="0" applyFill="1" applyBorder="1" applyAlignment="1">
      <alignment horizontal="center"/>
    </xf>
    <xf numFmtId="0" fontId="0" fillId="5" borderId="0" xfId="0" applyFill="1" applyAlignment="1">
      <alignment horizontal="right" vertical="center"/>
    </xf>
    <xf numFmtId="164" fontId="0" fillId="5" borderId="0" xfId="0" applyNumberFormat="1" applyFill="1" applyAlignment="1">
      <alignment horizontal="center" vertical="center"/>
    </xf>
    <xf numFmtId="3" fontId="0" fillId="5" borderId="0" xfId="0" applyNumberFormat="1" applyFill="1" applyAlignment="1">
      <alignment horizontal="left" vertical="center"/>
    </xf>
    <xf numFmtId="0" fontId="0" fillId="5" borderId="0" xfId="0"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1066800</xdr:colOff>
      <xdr:row>53</xdr:row>
      <xdr:rowOff>133350</xdr:rowOff>
    </xdr:from>
    <xdr:to>
      <xdr:col>11</xdr:col>
      <xdr:colOff>539750</xdr:colOff>
      <xdr:row>54</xdr:row>
      <xdr:rowOff>63500</xdr:rowOff>
    </xdr:to>
    <xdr:sp macro="" textlink="">
      <xdr:nvSpPr>
        <xdr:cNvPr id="8" name="Arrow: Left 7">
          <a:extLst>
            <a:ext uri="{FF2B5EF4-FFF2-40B4-BE49-F238E27FC236}">
              <a16:creationId xmlns:a16="http://schemas.microsoft.com/office/drawing/2014/main" id="{5A5D223E-68EC-405E-8B8E-09F77DDDB962}"/>
            </a:ext>
          </a:extLst>
        </xdr:cNvPr>
        <xdr:cNvSpPr/>
      </xdr:nvSpPr>
      <xdr:spPr>
        <a:xfrm>
          <a:off x="8502650" y="9455150"/>
          <a:ext cx="882650" cy="114300"/>
        </a:xfrm>
        <a:prstGeom prst="leftArrow">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1073150</xdr:colOff>
      <xdr:row>37</xdr:row>
      <xdr:rowOff>44450</xdr:rowOff>
    </xdr:from>
    <xdr:to>
      <xdr:col>11</xdr:col>
      <xdr:colOff>546100</xdr:colOff>
      <xdr:row>37</xdr:row>
      <xdr:rowOff>158750</xdr:rowOff>
    </xdr:to>
    <xdr:sp macro="" textlink="">
      <xdr:nvSpPr>
        <xdr:cNvPr id="2" name="Arrow: Left 1">
          <a:extLst>
            <a:ext uri="{FF2B5EF4-FFF2-40B4-BE49-F238E27FC236}">
              <a16:creationId xmlns:a16="http://schemas.microsoft.com/office/drawing/2014/main" id="{3C240ECD-D41F-414A-95E4-090041B54D44}"/>
            </a:ext>
          </a:extLst>
        </xdr:cNvPr>
        <xdr:cNvSpPr/>
      </xdr:nvSpPr>
      <xdr:spPr>
        <a:xfrm>
          <a:off x="8572500" y="7181850"/>
          <a:ext cx="876300" cy="114300"/>
        </a:xfrm>
        <a:prstGeom prst="leftArrow">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1060450</xdr:colOff>
      <xdr:row>41</xdr:row>
      <xdr:rowOff>49145</xdr:rowOff>
    </xdr:from>
    <xdr:to>
      <xdr:col>11</xdr:col>
      <xdr:colOff>533400</xdr:colOff>
      <xdr:row>41</xdr:row>
      <xdr:rowOff>163445</xdr:rowOff>
    </xdr:to>
    <xdr:sp macro="" textlink="">
      <xdr:nvSpPr>
        <xdr:cNvPr id="3" name="Arrow: Left 2">
          <a:extLst>
            <a:ext uri="{FF2B5EF4-FFF2-40B4-BE49-F238E27FC236}">
              <a16:creationId xmlns:a16="http://schemas.microsoft.com/office/drawing/2014/main" id="{CEC26924-77B6-4EB5-817E-2246F4D9BD43}"/>
            </a:ext>
          </a:extLst>
        </xdr:cNvPr>
        <xdr:cNvSpPr/>
      </xdr:nvSpPr>
      <xdr:spPr>
        <a:xfrm>
          <a:off x="8846102" y="6978928"/>
          <a:ext cx="886515" cy="114300"/>
        </a:xfrm>
        <a:prstGeom prst="leftArrow">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1076739</xdr:colOff>
      <xdr:row>30</xdr:row>
      <xdr:rowOff>49695</xdr:rowOff>
    </xdr:from>
    <xdr:to>
      <xdr:col>11</xdr:col>
      <xdr:colOff>549689</xdr:colOff>
      <xdr:row>30</xdr:row>
      <xdr:rowOff>163995</xdr:rowOff>
    </xdr:to>
    <xdr:sp macro="" textlink="">
      <xdr:nvSpPr>
        <xdr:cNvPr id="5" name="Arrow: Left 4">
          <a:extLst>
            <a:ext uri="{FF2B5EF4-FFF2-40B4-BE49-F238E27FC236}">
              <a16:creationId xmlns:a16="http://schemas.microsoft.com/office/drawing/2014/main" id="{1BC6444B-14EC-4B2A-8D39-D5243BF42D74}"/>
            </a:ext>
          </a:extLst>
        </xdr:cNvPr>
        <xdr:cNvSpPr/>
      </xdr:nvSpPr>
      <xdr:spPr>
        <a:xfrm>
          <a:off x="8558696" y="5256695"/>
          <a:ext cx="886515" cy="114300"/>
        </a:xfrm>
        <a:prstGeom prst="leftArrow">
          <a:avLst/>
        </a:prstGeom>
        <a:solidFill>
          <a:schemeClr val="accent4">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academicaffairs.ucdavis.edu/step-plus-salary-tab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28FF7-A878-4048-884B-6C1190BD0714}">
  <dimension ref="A1:U61"/>
  <sheetViews>
    <sheetView tabSelected="1" topLeftCell="C10" zoomScale="130" zoomScaleNormal="130" workbookViewId="0">
      <selection activeCell="F24" sqref="F24"/>
    </sheetView>
  </sheetViews>
  <sheetFormatPr defaultRowHeight="15" x14ac:dyDescent="0.25"/>
  <cols>
    <col min="4" max="4" width="34.5703125" customWidth="1"/>
    <col min="5" max="5" width="1.85546875" customWidth="1"/>
    <col min="6" max="6" width="20" customWidth="1"/>
    <col min="7" max="7" width="0.28515625" style="7" customWidth="1"/>
    <col min="9" max="9" width="15.5703125" customWidth="1"/>
    <col min="10" max="10" width="19.140625" customWidth="1"/>
    <col min="11" max="11" width="1" customWidth="1"/>
    <col min="12" max="12" width="11.5703125" customWidth="1"/>
    <col min="13" max="13" width="10.42578125" customWidth="1"/>
    <col min="14" max="14" width="20.140625" customWidth="1"/>
    <col min="20" max="20" width="13.7109375" hidden="1" customWidth="1"/>
    <col min="21" max="21" width="8.7109375" hidden="1" customWidth="1"/>
  </cols>
  <sheetData>
    <row r="1" spans="1:21" x14ac:dyDescent="0.25">
      <c r="A1" s="7"/>
      <c r="B1" s="7"/>
      <c r="C1" s="7"/>
      <c r="D1" s="7"/>
      <c r="E1" s="7"/>
      <c r="F1" s="7"/>
      <c r="H1" s="7"/>
      <c r="I1" s="7"/>
      <c r="J1" s="7"/>
      <c r="K1" s="7"/>
      <c r="L1" s="7"/>
      <c r="M1" s="7"/>
      <c r="N1" s="7"/>
      <c r="O1" s="7"/>
      <c r="P1" s="7"/>
      <c r="Q1" s="7"/>
      <c r="R1" s="7"/>
      <c r="S1" s="7"/>
    </row>
    <row r="2" spans="1:21" x14ac:dyDescent="0.25">
      <c r="A2" s="7"/>
      <c r="B2" s="7"/>
      <c r="C2" s="7"/>
      <c r="D2" s="7"/>
      <c r="E2" s="7"/>
      <c r="F2" s="7"/>
      <c r="H2" s="7"/>
      <c r="I2" s="7"/>
      <c r="J2" s="7"/>
      <c r="K2" s="7"/>
      <c r="L2" s="7"/>
      <c r="M2" s="7"/>
      <c r="N2" s="7"/>
      <c r="O2" s="7"/>
      <c r="P2" s="7"/>
      <c r="Q2" s="7"/>
      <c r="R2" s="7"/>
      <c r="S2" s="7"/>
    </row>
    <row r="3" spans="1:21" ht="15.75" thickBot="1" x14ac:dyDescent="0.3">
      <c r="A3" s="7"/>
      <c r="B3" s="7"/>
      <c r="C3" s="7"/>
      <c r="D3" s="7"/>
      <c r="E3" s="7"/>
      <c r="F3" s="7"/>
      <c r="H3" s="7"/>
      <c r="I3" s="7"/>
      <c r="J3" s="7"/>
      <c r="K3" s="7"/>
      <c r="L3" s="7"/>
      <c r="M3" s="7"/>
      <c r="N3" s="7"/>
      <c r="O3" s="7"/>
      <c r="P3" s="7"/>
      <c r="Q3" s="7"/>
      <c r="R3" s="7"/>
      <c r="S3" s="7"/>
    </row>
    <row r="4" spans="1:21" x14ac:dyDescent="0.25">
      <c r="A4" s="7"/>
      <c r="B4" s="7"/>
      <c r="C4" s="2"/>
      <c r="D4" s="3"/>
      <c r="E4" s="3"/>
      <c r="F4" s="3"/>
      <c r="G4" s="3"/>
      <c r="H4" s="3"/>
      <c r="I4" s="3"/>
      <c r="J4" s="3"/>
      <c r="K4" s="3"/>
      <c r="L4" s="3"/>
      <c r="M4" s="3"/>
      <c r="N4" s="3"/>
      <c r="O4" s="3"/>
      <c r="P4" s="3"/>
      <c r="Q4" s="4"/>
      <c r="R4" s="7"/>
      <c r="S4" s="7"/>
      <c r="T4" t="s">
        <v>8</v>
      </c>
      <c r="U4" t="s">
        <v>9</v>
      </c>
    </row>
    <row r="5" spans="1:21" ht="36" x14ac:dyDescent="0.25">
      <c r="A5" s="7"/>
      <c r="B5" s="7"/>
      <c r="C5" s="5"/>
      <c r="D5" s="74" t="s">
        <v>62</v>
      </c>
      <c r="E5" s="74"/>
      <c r="F5" s="74"/>
      <c r="G5" s="74"/>
      <c r="H5" s="74"/>
      <c r="I5" s="74"/>
      <c r="J5" s="74"/>
      <c r="K5" s="74"/>
      <c r="L5" s="74"/>
      <c r="M5" s="74"/>
      <c r="N5" s="74"/>
      <c r="O5" s="74"/>
      <c r="P5" s="74"/>
      <c r="Q5" s="6"/>
      <c r="R5" s="7"/>
      <c r="S5" s="7"/>
      <c r="T5">
        <v>0</v>
      </c>
      <c r="U5">
        <v>0</v>
      </c>
    </row>
    <row r="6" spans="1:21" x14ac:dyDescent="0.25">
      <c r="A6" s="7"/>
      <c r="B6" s="7"/>
      <c r="C6" s="5"/>
      <c r="D6" s="7"/>
      <c r="E6" s="7"/>
      <c r="F6" s="7"/>
      <c r="H6" s="7"/>
      <c r="I6" s="7"/>
      <c r="J6" s="7"/>
      <c r="K6" s="7"/>
      <c r="L6" s="7"/>
      <c r="M6" s="7"/>
      <c r="N6" s="7"/>
      <c r="O6" s="7"/>
      <c r="P6" s="7"/>
      <c r="Q6" s="6"/>
      <c r="R6" s="7"/>
      <c r="S6" s="7"/>
      <c r="T6">
        <v>0.5</v>
      </c>
      <c r="U6">
        <v>1</v>
      </c>
    </row>
    <row r="7" spans="1:21" ht="23.25" x14ac:dyDescent="0.35">
      <c r="A7" s="7"/>
      <c r="B7" s="7"/>
      <c r="C7" s="5"/>
      <c r="D7" s="26" t="s">
        <v>4</v>
      </c>
      <c r="E7" s="26"/>
      <c r="F7" s="26"/>
      <c r="G7" s="26"/>
      <c r="H7" s="26"/>
      <c r="I7" s="26"/>
      <c r="J7" s="26"/>
      <c r="K7" s="26"/>
      <c r="L7" s="26"/>
      <c r="M7" s="26"/>
      <c r="N7" s="26"/>
      <c r="O7" s="26"/>
      <c r="P7" s="26"/>
      <c r="Q7" s="6"/>
      <c r="R7" s="7"/>
      <c r="S7" s="7"/>
      <c r="T7">
        <v>1</v>
      </c>
      <c r="U7">
        <v>2</v>
      </c>
    </row>
    <row r="8" spans="1:21" x14ac:dyDescent="0.25">
      <c r="A8" s="7"/>
      <c r="B8" s="7"/>
      <c r="C8" s="5"/>
      <c r="D8" s="26"/>
      <c r="E8" s="26"/>
      <c r="F8" s="26"/>
      <c r="G8" s="26"/>
      <c r="H8" s="26"/>
      <c r="I8" s="26"/>
      <c r="J8" s="26"/>
      <c r="K8" s="26"/>
      <c r="L8" s="26"/>
      <c r="M8" s="26"/>
      <c r="N8" s="26"/>
      <c r="O8" s="26"/>
      <c r="P8" s="26"/>
      <c r="Q8" s="6"/>
      <c r="R8" s="7"/>
      <c r="S8" s="7"/>
      <c r="T8">
        <v>1.5</v>
      </c>
      <c r="U8">
        <v>3</v>
      </c>
    </row>
    <row r="9" spans="1:21" x14ac:dyDescent="0.25">
      <c r="A9" s="7"/>
      <c r="B9" s="7"/>
      <c r="C9" s="5"/>
      <c r="D9" s="26" t="s">
        <v>5</v>
      </c>
      <c r="E9" s="26"/>
      <c r="F9" s="26"/>
      <c r="G9" s="26"/>
      <c r="H9" s="26"/>
      <c r="I9" s="26"/>
      <c r="J9" s="26"/>
      <c r="K9" s="26"/>
      <c r="L9" s="26"/>
      <c r="M9" s="26"/>
      <c r="N9" s="26"/>
      <c r="O9" s="26"/>
      <c r="P9" s="26"/>
      <c r="Q9" s="6"/>
      <c r="R9" s="7"/>
      <c r="S9" s="7"/>
      <c r="U9">
        <v>4</v>
      </c>
    </row>
    <row r="10" spans="1:21" x14ac:dyDescent="0.25">
      <c r="A10" s="7"/>
      <c r="B10" s="7"/>
      <c r="C10" s="5"/>
      <c r="D10" s="27" t="s">
        <v>3</v>
      </c>
      <c r="E10" s="27"/>
      <c r="F10" s="26"/>
      <c r="G10" s="26"/>
      <c r="H10" s="26"/>
      <c r="I10" s="26"/>
      <c r="J10" s="26"/>
      <c r="K10" s="26"/>
      <c r="L10" s="26"/>
      <c r="M10" s="26"/>
      <c r="N10" s="26"/>
      <c r="O10" s="26"/>
      <c r="P10" s="26"/>
      <c r="Q10" s="6"/>
      <c r="R10" s="7"/>
      <c r="S10" s="7"/>
      <c r="U10">
        <v>5</v>
      </c>
    </row>
    <row r="11" spans="1:21" x14ac:dyDescent="0.25">
      <c r="A11" s="7"/>
      <c r="B11" s="7"/>
      <c r="C11" s="5"/>
      <c r="D11" s="26"/>
      <c r="E11" s="26"/>
      <c r="F11" s="26"/>
      <c r="G11" s="26"/>
      <c r="H11" s="26"/>
      <c r="I11" s="26"/>
      <c r="J11" s="26"/>
      <c r="K11" s="26"/>
      <c r="L11" s="26"/>
      <c r="M11" s="26"/>
      <c r="N11" s="26"/>
      <c r="O11" s="26"/>
      <c r="P11" s="26"/>
      <c r="Q11" s="6"/>
      <c r="R11" s="7"/>
      <c r="S11" s="7"/>
      <c r="U11">
        <v>6</v>
      </c>
    </row>
    <row r="12" spans="1:21" ht="16.5" thickBot="1" x14ac:dyDescent="0.3">
      <c r="A12" s="7"/>
      <c r="B12" s="7"/>
      <c r="C12" s="5"/>
      <c r="D12" s="7"/>
      <c r="E12" s="7"/>
      <c r="F12" s="7"/>
      <c r="H12" s="7"/>
      <c r="I12" s="7"/>
      <c r="J12" s="7"/>
      <c r="K12" s="7"/>
      <c r="L12" s="7"/>
      <c r="M12" s="7"/>
      <c r="N12" s="7"/>
      <c r="O12" s="7"/>
      <c r="P12" s="7"/>
      <c r="Q12" s="6"/>
      <c r="R12" s="7"/>
      <c r="S12" s="7"/>
      <c r="T12" s="1"/>
      <c r="U12" s="1">
        <v>7</v>
      </c>
    </row>
    <row r="13" spans="1:21" ht="15.75" x14ac:dyDescent="0.25">
      <c r="A13" s="7"/>
      <c r="B13" s="7"/>
      <c r="C13" s="5"/>
      <c r="D13" s="28" t="s">
        <v>6</v>
      </c>
      <c r="E13" s="28"/>
      <c r="F13" s="29" t="s">
        <v>7</v>
      </c>
      <c r="G13" s="29"/>
      <c r="H13" s="7"/>
      <c r="I13" s="12"/>
      <c r="J13" s="13"/>
      <c r="K13" s="13"/>
      <c r="L13" s="13"/>
      <c r="M13" s="13"/>
      <c r="N13" s="13"/>
      <c r="O13" s="13"/>
      <c r="P13" s="14"/>
      <c r="Q13" s="6"/>
      <c r="R13" s="7"/>
      <c r="S13" s="7"/>
      <c r="T13" s="1"/>
      <c r="U13" s="1">
        <v>8</v>
      </c>
    </row>
    <row r="14" spans="1:21" ht="15.75" x14ac:dyDescent="0.25">
      <c r="A14" s="7"/>
      <c r="B14" s="7"/>
      <c r="C14" s="5"/>
      <c r="D14" s="28" t="s">
        <v>37</v>
      </c>
      <c r="E14" s="28"/>
      <c r="F14" s="67"/>
      <c r="G14" s="30"/>
      <c r="H14" s="7"/>
      <c r="I14" s="15"/>
      <c r="J14" s="25" t="s">
        <v>65</v>
      </c>
      <c r="K14" s="17"/>
      <c r="L14" s="76" t="str">
        <f>J50</f>
        <v/>
      </c>
      <c r="M14" s="76"/>
      <c r="N14" s="21" t="s">
        <v>64</v>
      </c>
      <c r="O14" s="18"/>
      <c r="P14" s="19"/>
      <c r="Q14" s="6"/>
      <c r="R14" s="7"/>
      <c r="S14" s="7"/>
      <c r="T14" s="1"/>
      <c r="U14" s="1">
        <v>9</v>
      </c>
    </row>
    <row r="15" spans="1:21" ht="3" customHeight="1" x14ac:dyDescent="0.25">
      <c r="A15" s="7"/>
      <c r="B15" s="7"/>
      <c r="C15" s="80"/>
      <c r="D15" s="81"/>
      <c r="E15" s="81"/>
      <c r="F15" s="81"/>
      <c r="G15" s="81"/>
      <c r="H15" s="82"/>
      <c r="I15" s="15"/>
      <c r="J15" s="16"/>
      <c r="K15" s="17"/>
      <c r="L15" s="17"/>
      <c r="M15" s="18"/>
      <c r="N15" s="18"/>
      <c r="O15" s="18"/>
      <c r="P15" s="19"/>
      <c r="Q15" s="6"/>
      <c r="R15" s="7"/>
      <c r="S15" s="7"/>
      <c r="T15" s="1"/>
      <c r="U15" s="1"/>
    </row>
    <row r="16" spans="1:21" ht="29.1" customHeight="1" x14ac:dyDescent="0.25">
      <c r="A16" s="7"/>
      <c r="B16" s="7"/>
      <c r="C16" s="5"/>
      <c r="D16" s="34" t="s">
        <v>59</v>
      </c>
      <c r="E16" s="34"/>
      <c r="F16" s="67"/>
      <c r="G16" s="30"/>
      <c r="H16" s="7"/>
      <c r="I16" s="15"/>
      <c r="J16" s="25" t="s">
        <v>31</v>
      </c>
      <c r="K16" s="17"/>
      <c r="L16" s="76" t="str">
        <f>J51</f>
        <v/>
      </c>
      <c r="M16" s="76"/>
      <c r="N16" s="18"/>
      <c r="O16" s="18"/>
      <c r="P16" s="19"/>
      <c r="Q16" s="6"/>
      <c r="R16" s="7"/>
      <c r="S16" s="7"/>
    </row>
    <row r="17" spans="1:19" ht="3" customHeight="1" x14ac:dyDescent="0.25">
      <c r="A17" s="7"/>
      <c r="B17" s="7"/>
      <c r="C17" s="77"/>
      <c r="D17" s="78"/>
      <c r="E17" s="78"/>
      <c r="F17" s="78"/>
      <c r="G17" s="78"/>
      <c r="H17" s="79"/>
      <c r="I17" s="15"/>
      <c r="J17" s="18"/>
      <c r="K17" s="18"/>
      <c r="L17" s="18"/>
      <c r="M17" s="18"/>
      <c r="N17" s="18"/>
      <c r="O17" s="18"/>
      <c r="P17" s="19"/>
      <c r="Q17" s="11"/>
      <c r="R17" s="7"/>
      <c r="S17" s="7"/>
    </row>
    <row r="18" spans="1:19" x14ac:dyDescent="0.25">
      <c r="A18" s="7"/>
      <c r="B18" s="7"/>
      <c r="C18" s="5"/>
      <c r="D18" s="28" t="s">
        <v>38</v>
      </c>
      <c r="E18" s="28"/>
      <c r="F18" s="67"/>
      <c r="G18" s="30"/>
      <c r="H18" s="7"/>
      <c r="I18" s="15"/>
      <c r="J18" s="20"/>
      <c r="K18" s="18"/>
      <c r="L18" s="18"/>
      <c r="M18" s="18"/>
      <c r="N18" s="18"/>
      <c r="O18" s="18"/>
      <c r="P18" s="19"/>
      <c r="Q18" s="6"/>
      <c r="R18" s="7"/>
      <c r="S18" s="7"/>
    </row>
    <row r="19" spans="1:19" ht="3" customHeight="1" x14ac:dyDescent="0.25">
      <c r="A19" s="7"/>
      <c r="B19" s="7"/>
      <c r="C19" s="77"/>
      <c r="D19" s="78"/>
      <c r="E19" s="78"/>
      <c r="F19" s="78"/>
      <c r="G19" s="78"/>
      <c r="H19" s="79"/>
      <c r="I19" s="15"/>
      <c r="J19" s="18"/>
      <c r="K19" s="18"/>
      <c r="L19" s="18"/>
      <c r="M19" s="18"/>
      <c r="N19" s="18"/>
      <c r="O19" s="18"/>
      <c r="P19" s="19"/>
      <c r="Q19" s="11"/>
      <c r="R19" s="7"/>
      <c r="S19" s="7"/>
    </row>
    <row r="20" spans="1:19" x14ac:dyDescent="0.25">
      <c r="A20" s="7"/>
      <c r="B20" s="7"/>
      <c r="C20" s="5"/>
      <c r="D20" s="28" t="s">
        <v>39</v>
      </c>
      <c r="E20" s="7"/>
      <c r="F20" s="68"/>
      <c r="G20" s="30"/>
      <c r="H20" s="7"/>
      <c r="I20" s="15"/>
      <c r="J20" s="21" t="s">
        <v>67</v>
      </c>
      <c r="K20" s="18"/>
      <c r="L20" s="18"/>
      <c r="M20" s="18"/>
      <c r="N20" s="18"/>
      <c r="O20" s="18"/>
      <c r="P20" s="19"/>
      <c r="Q20" s="6"/>
      <c r="R20" s="7"/>
      <c r="S20" s="7"/>
    </row>
    <row r="21" spans="1:19" ht="3" customHeight="1" x14ac:dyDescent="0.25">
      <c r="A21" s="7"/>
      <c r="B21" s="7"/>
      <c r="C21" s="80"/>
      <c r="D21" s="81"/>
      <c r="E21" s="81"/>
      <c r="F21" s="81"/>
      <c r="G21" s="81"/>
      <c r="H21" s="82"/>
      <c r="I21" s="15"/>
      <c r="J21" s="18"/>
      <c r="K21" s="18"/>
      <c r="L21" s="18"/>
      <c r="M21" s="18"/>
      <c r="N21" s="18"/>
      <c r="O21" s="18"/>
      <c r="P21" s="19"/>
      <c r="Q21" s="6"/>
      <c r="R21" s="7"/>
      <c r="S21" s="7"/>
    </row>
    <row r="22" spans="1:19" x14ac:dyDescent="0.25">
      <c r="A22" s="7"/>
      <c r="B22" s="7"/>
      <c r="C22" s="5"/>
      <c r="D22" s="28" t="s">
        <v>40</v>
      </c>
      <c r="E22" s="7"/>
      <c r="F22" s="68"/>
      <c r="G22" s="30"/>
      <c r="H22" s="7"/>
      <c r="I22" s="15"/>
      <c r="J22" s="18"/>
      <c r="K22" s="18"/>
      <c r="L22" s="18"/>
      <c r="M22" s="18"/>
      <c r="N22" s="18"/>
      <c r="O22" s="18"/>
      <c r="P22" s="19"/>
      <c r="Q22" s="6"/>
      <c r="R22" s="7"/>
      <c r="S22" s="7"/>
    </row>
    <row r="23" spans="1:19" ht="3" customHeight="1" x14ac:dyDescent="0.25">
      <c r="A23" s="7"/>
      <c r="B23" s="7"/>
      <c r="C23" s="80"/>
      <c r="D23" s="81"/>
      <c r="E23" s="81"/>
      <c r="F23" s="81"/>
      <c r="G23" s="81"/>
      <c r="H23" s="82"/>
      <c r="I23" s="15"/>
      <c r="J23" s="18"/>
      <c r="K23" s="18"/>
      <c r="L23" s="18"/>
      <c r="M23" s="18"/>
      <c r="N23" s="18"/>
      <c r="O23" s="18"/>
      <c r="P23" s="19"/>
      <c r="Q23" s="6"/>
      <c r="R23" s="7"/>
      <c r="S23" s="7"/>
    </row>
    <row r="24" spans="1:19" ht="15.75" thickBot="1" x14ac:dyDescent="0.3">
      <c r="A24" s="7"/>
      <c r="B24" s="7"/>
      <c r="C24" s="5"/>
      <c r="D24" s="28" t="s">
        <v>41</v>
      </c>
      <c r="E24" s="7"/>
      <c r="F24" s="67"/>
      <c r="H24" s="7"/>
      <c r="I24" s="22"/>
      <c r="J24" s="23"/>
      <c r="K24" s="23"/>
      <c r="L24" s="23"/>
      <c r="M24" s="23"/>
      <c r="N24" s="23"/>
      <c r="O24" s="23"/>
      <c r="P24" s="24"/>
      <c r="Q24" s="6"/>
      <c r="R24" s="7"/>
      <c r="S24" s="7"/>
    </row>
    <row r="25" spans="1:19" x14ac:dyDescent="0.25">
      <c r="A25" s="7"/>
      <c r="B25" s="7"/>
      <c r="C25" s="5"/>
      <c r="D25" s="7"/>
      <c r="E25" s="7"/>
      <c r="F25" s="7"/>
      <c r="H25" s="7"/>
      <c r="I25" s="7"/>
      <c r="J25" s="7"/>
      <c r="K25" s="7"/>
      <c r="L25" s="7"/>
      <c r="M25" s="7"/>
      <c r="N25" s="7"/>
      <c r="O25" s="7"/>
      <c r="P25" s="7"/>
      <c r="Q25" s="6"/>
      <c r="R25" s="7"/>
      <c r="S25" s="7"/>
    </row>
    <row r="26" spans="1:19" ht="23.25" x14ac:dyDescent="0.35">
      <c r="A26" s="7"/>
      <c r="B26" s="7"/>
      <c r="C26" s="5"/>
      <c r="D26" s="35" t="s">
        <v>12</v>
      </c>
      <c r="E26" s="7"/>
      <c r="F26" s="7"/>
      <c r="H26" s="7"/>
      <c r="I26" s="7"/>
      <c r="J26" s="7"/>
      <c r="K26" s="7"/>
      <c r="L26" s="7"/>
      <c r="M26" s="7"/>
      <c r="N26" s="7"/>
      <c r="O26" s="7"/>
      <c r="P26" s="7"/>
      <c r="Q26" s="6"/>
      <c r="R26" s="7"/>
      <c r="S26" s="7"/>
    </row>
    <row r="27" spans="1:19" x14ac:dyDescent="0.25">
      <c r="A27" s="7"/>
      <c r="B27" s="7"/>
      <c r="C27" s="5"/>
      <c r="D27" s="7"/>
      <c r="E27" s="7"/>
      <c r="F27" s="7"/>
      <c r="H27" s="7"/>
      <c r="I27" s="7"/>
      <c r="J27" s="7"/>
      <c r="K27" s="7"/>
      <c r="L27" s="7"/>
      <c r="M27" s="7"/>
      <c r="N27" s="7"/>
      <c r="O27" s="7"/>
      <c r="P27" s="7"/>
      <c r="Q27" s="6"/>
      <c r="R27" s="7"/>
      <c r="S27" s="7"/>
    </row>
    <row r="28" spans="1:19" ht="14.45" customHeight="1" x14ac:dyDescent="0.25">
      <c r="A28" s="7"/>
      <c r="B28" s="7"/>
      <c r="C28" s="5"/>
      <c r="D28" s="36" t="s">
        <v>28</v>
      </c>
      <c r="E28" s="37"/>
      <c r="F28" s="37"/>
      <c r="G28" s="38"/>
      <c r="H28" s="39"/>
      <c r="I28" s="40" t="s">
        <v>0</v>
      </c>
      <c r="J28" s="41" t="str">
        <f>IF(F20="","",F20)</f>
        <v/>
      </c>
      <c r="K28" s="42"/>
      <c r="L28" s="42"/>
      <c r="M28" s="42"/>
      <c r="N28" s="42"/>
      <c r="O28" s="42"/>
      <c r="P28" s="42"/>
      <c r="Q28" s="6"/>
      <c r="R28" s="7"/>
      <c r="S28" s="7"/>
    </row>
    <row r="29" spans="1:19" x14ac:dyDescent="0.25">
      <c r="A29" s="7"/>
      <c r="B29" s="7"/>
      <c r="C29" s="5"/>
      <c r="D29" s="73" t="s">
        <v>60</v>
      </c>
      <c r="E29" s="73"/>
      <c r="F29" s="73"/>
      <c r="G29" s="43"/>
      <c r="H29" s="39"/>
      <c r="I29" s="40" t="s">
        <v>1</v>
      </c>
      <c r="J29" s="41" t="str">
        <f>IF(F22="","",F22)</f>
        <v/>
      </c>
      <c r="K29" s="42"/>
      <c r="L29" s="42"/>
      <c r="M29" s="42"/>
      <c r="N29" s="42"/>
      <c r="O29" s="42"/>
      <c r="P29" s="42"/>
      <c r="Q29" s="6"/>
      <c r="R29" s="7"/>
      <c r="S29" s="7"/>
    </row>
    <row r="30" spans="1:19" x14ac:dyDescent="0.25">
      <c r="A30" s="7"/>
      <c r="B30" s="7"/>
      <c r="C30" s="5"/>
      <c r="D30" s="73"/>
      <c r="E30" s="73"/>
      <c r="F30" s="73"/>
      <c r="G30" s="43"/>
      <c r="H30" s="39"/>
      <c r="I30" s="40" t="s">
        <v>13</v>
      </c>
      <c r="J30" s="44" t="str">
        <f>IF(OR(F20="", F22=""), "", F20/F22)</f>
        <v/>
      </c>
      <c r="K30" s="42"/>
      <c r="L30" s="42"/>
      <c r="M30" s="42"/>
      <c r="N30" s="42"/>
      <c r="O30" s="42"/>
      <c r="P30" s="42"/>
      <c r="Q30" s="6"/>
      <c r="R30" s="7"/>
      <c r="S30" s="7"/>
    </row>
    <row r="31" spans="1:19" ht="3.95" customHeight="1" x14ac:dyDescent="0.25">
      <c r="A31" s="7"/>
      <c r="B31" s="7"/>
      <c r="C31" s="5"/>
      <c r="D31" s="45"/>
      <c r="E31" s="45"/>
      <c r="F31" s="45"/>
      <c r="G31" s="45"/>
      <c r="H31" s="46"/>
      <c r="I31" s="46"/>
      <c r="J31" s="29"/>
      <c r="K31" s="7"/>
      <c r="L31" s="7"/>
      <c r="M31" s="7"/>
      <c r="N31" s="7"/>
      <c r="O31" s="7"/>
      <c r="P31" s="7"/>
      <c r="Q31" s="6"/>
      <c r="R31" s="7"/>
      <c r="S31" s="7"/>
    </row>
    <row r="32" spans="1:19" ht="14.45" customHeight="1" x14ac:dyDescent="0.25">
      <c r="A32" s="7"/>
      <c r="B32" s="7"/>
      <c r="C32" s="5"/>
      <c r="D32" s="47" t="s">
        <v>17</v>
      </c>
      <c r="E32" s="48"/>
      <c r="F32" s="48"/>
      <c r="G32" s="38"/>
      <c r="H32" s="49"/>
      <c r="I32" s="50" t="s">
        <v>14</v>
      </c>
      <c r="J32" s="51" t="str">
        <f>J28</f>
        <v/>
      </c>
      <c r="K32" s="52"/>
      <c r="L32" s="52"/>
      <c r="M32" s="52"/>
      <c r="N32" s="52"/>
      <c r="O32" s="52"/>
      <c r="P32" s="52"/>
      <c r="Q32" s="6"/>
      <c r="R32" s="7"/>
      <c r="S32" s="7"/>
    </row>
    <row r="33" spans="1:19" x14ac:dyDescent="0.25">
      <c r="A33" s="7"/>
      <c r="B33" s="7"/>
      <c r="C33" s="5"/>
      <c r="D33" s="75" t="s">
        <v>16</v>
      </c>
      <c r="E33" s="75"/>
      <c r="F33" s="75"/>
      <c r="G33" s="53"/>
      <c r="H33" s="49"/>
      <c r="I33" s="50" t="s">
        <v>13</v>
      </c>
      <c r="J33" s="54" t="str">
        <f>J30</f>
        <v/>
      </c>
      <c r="K33" s="52"/>
      <c r="L33" s="52"/>
      <c r="M33" s="52"/>
      <c r="N33" s="52"/>
      <c r="O33" s="52"/>
      <c r="P33" s="52"/>
      <c r="Q33" s="6"/>
      <c r="R33" s="7"/>
      <c r="S33" s="7"/>
    </row>
    <row r="34" spans="1:19" x14ac:dyDescent="0.25">
      <c r="A34" s="7"/>
      <c r="B34" s="7"/>
      <c r="C34" s="5"/>
      <c r="D34" s="75"/>
      <c r="E34" s="75"/>
      <c r="F34" s="75"/>
      <c r="G34" s="53"/>
      <c r="H34" s="49"/>
      <c r="I34" s="50" t="s">
        <v>15</v>
      </c>
      <c r="J34" s="51" t="str">
        <f>IF(J30="","",J32*J33)</f>
        <v/>
      </c>
      <c r="K34" s="52"/>
      <c r="L34" s="52"/>
      <c r="M34" s="52"/>
      <c r="N34" s="52"/>
      <c r="O34" s="52"/>
      <c r="P34" s="52"/>
      <c r="Q34" s="6"/>
      <c r="R34" s="7"/>
      <c r="S34" s="7"/>
    </row>
    <row r="35" spans="1:19" ht="3.95" customHeight="1" x14ac:dyDescent="0.25">
      <c r="A35" s="7"/>
      <c r="B35" s="7"/>
      <c r="C35" s="5"/>
      <c r="D35" s="55"/>
      <c r="E35" s="55"/>
      <c r="F35" s="55"/>
      <c r="G35" s="55"/>
      <c r="H35" s="46"/>
      <c r="I35" s="56"/>
      <c r="J35" s="29"/>
      <c r="K35" s="7"/>
      <c r="L35" s="7"/>
      <c r="M35" s="7"/>
      <c r="N35" s="7"/>
      <c r="O35" s="7"/>
      <c r="P35" s="7"/>
      <c r="Q35" s="6"/>
      <c r="R35" s="7"/>
      <c r="S35" s="7"/>
    </row>
    <row r="36" spans="1:19" ht="14.45" customHeight="1" x14ac:dyDescent="0.25">
      <c r="A36" s="7"/>
      <c r="B36" s="7"/>
      <c r="C36" s="5"/>
      <c r="D36" s="36" t="s">
        <v>20</v>
      </c>
      <c r="E36" s="37"/>
      <c r="F36" s="37"/>
      <c r="G36" s="57"/>
      <c r="H36" s="40"/>
      <c r="I36" s="40" t="s">
        <v>15</v>
      </c>
      <c r="J36" s="41" t="str">
        <f>J34</f>
        <v/>
      </c>
      <c r="K36" s="42"/>
      <c r="L36" s="42"/>
      <c r="M36" s="42"/>
      <c r="N36" s="42"/>
      <c r="O36" s="42"/>
      <c r="P36" s="42"/>
      <c r="Q36" s="6"/>
      <c r="R36" s="7"/>
      <c r="S36" s="7"/>
    </row>
    <row r="37" spans="1:19" x14ac:dyDescent="0.25">
      <c r="A37" s="7"/>
      <c r="B37" s="7"/>
      <c r="C37" s="5"/>
      <c r="D37" s="73" t="s">
        <v>57</v>
      </c>
      <c r="E37" s="73"/>
      <c r="F37" s="73"/>
      <c r="G37" s="57"/>
      <c r="H37" s="40"/>
      <c r="I37" s="40" t="s">
        <v>34</v>
      </c>
      <c r="J37" s="44" t="str" cm="1">
        <f t="array" ref="J37">IF(F16="","",
   _xlfn.IFS(
      F16=0, 0,
      F16=0.5,1.025,
      F16=1,1.05,
      F16=1.5,1.075
   ))</f>
        <v/>
      </c>
      <c r="K37" s="42"/>
      <c r="L37" s="42"/>
      <c r="M37" s="42"/>
      <c r="N37" s="42"/>
      <c r="O37" s="42"/>
      <c r="P37" s="42"/>
      <c r="Q37" s="6"/>
      <c r="R37" s="7"/>
      <c r="S37" s="7"/>
    </row>
    <row r="38" spans="1:19" x14ac:dyDescent="0.25">
      <c r="A38" s="7"/>
      <c r="B38" s="7"/>
      <c r="C38" s="5"/>
      <c r="D38" s="73"/>
      <c r="E38" s="73"/>
      <c r="F38" s="73"/>
      <c r="G38" s="57"/>
      <c r="H38" s="40"/>
      <c r="I38" s="40" t="s">
        <v>23</v>
      </c>
      <c r="J38" s="41" t="str">
        <f>IF(J36="","",IF(J37=0,J36,J36*J37))</f>
        <v/>
      </c>
      <c r="K38" s="42"/>
      <c r="L38" s="42"/>
      <c r="M38" s="42"/>
      <c r="N38" s="42"/>
      <c r="O38" s="42"/>
      <c r="P38" s="42"/>
      <c r="Q38" s="6"/>
      <c r="R38" s="7"/>
      <c r="S38" s="7"/>
    </row>
    <row r="39" spans="1:19" ht="3.95" customHeight="1" x14ac:dyDescent="0.25">
      <c r="A39" s="7"/>
      <c r="B39" s="7"/>
      <c r="C39" s="5"/>
      <c r="D39" s="7"/>
      <c r="E39" s="7"/>
      <c r="F39" s="7"/>
      <c r="H39" s="46"/>
      <c r="I39" s="46"/>
      <c r="J39" s="29"/>
      <c r="K39" s="7"/>
      <c r="L39" s="7"/>
      <c r="M39" s="7"/>
      <c r="N39" s="7"/>
      <c r="O39" s="7"/>
      <c r="P39" s="7"/>
      <c r="Q39" s="6"/>
      <c r="R39" s="7"/>
      <c r="S39" s="7"/>
    </row>
    <row r="40" spans="1:19" ht="18.75" x14ac:dyDescent="0.25">
      <c r="A40" s="7"/>
      <c r="B40" s="7"/>
      <c r="C40" s="5"/>
      <c r="D40" s="47" t="s">
        <v>18</v>
      </c>
      <c r="E40" s="48"/>
      <c r="F40" s="48"/>
      <c r="G40" s="38"/>
      <c r="H40" s="49"/>
      <c r="I40" s="50" t="s">
        <v>23</v>
      </c>
      <c r="J40" s="51" t="str">
        <f>J38</f>
        <v/>
      </c>
      <c r="K40" s="52"/>
      <c r="L40" s="52"/>
      <c r="M40" s="52"/>
      <c r="N40" s="52"/>
      <c r="O40" s="52"/>
      <c r="P40" s="52"/>
      <c r="Q40" s="6"/>
      <c r="R40" s="7"/>
      <c r="S40" s="7"/>
    </row>
    <row r="41" spans="1:19" ht="14.45" customHeight="1" x14ac:dyDescent="0.25">
      <c r="A41" s="7"/>
      <c r="B41" s="7"/>
      <c r="C41" s="5"/>
      <c r="D41" s="75" t="s">
        <v>19</v>
      </c>
      <c r="E41" s="75"/>
      <c r="F41" s="75"/>
      <c r="G41" s="53"/>
      <c r="H41" s="49"/>
      <c r="I41" s="50" t="s">
        <v>26</v>
      </c>
      <c r="J41" s="65" t="str">
        <f>IF(J40="","",ROUND(J40,-2))</f>
        <v/>
      </c>
      <c r="K41" s="52"/>
      <c r="L41" s="52"/>
      <c r="M41" s="69"/>
      <c r="N41" s="52"/>
      <c r="O41" s="52"/>
      <c r="P41" s="52"/>
      <c r="Q41" s="6"/>
      <c r="R41" s="7"/>
      <c r="S41" s="7"/>
    </row>
    <row r="42" spans="1:19" ht="3" customHeight="1" x14ac:dyDescent="0.25">
      <c r="A42" s="7"/>
      <c r="B42" s="7"/>
      <c r="C42" s="5"/>
      <c r="D42" s="7"/>
      <c r="E42" s="7"/>
      <c r="F42" s="7"/>
      <c r="H42" s="46"/>
      <c r="I42" s="46"/>
      <c r="J42" s="7"/>
      <c r="K42" s="7"/>
      <c r="L42" s="7"/>
      <c r="M42" s="7"/>
      <c r="N42" s="7"/>
      <c r="O42" s="7"/>
      <c r="P42" s="7"/>
      <c r="Q42" s="6"/>
      <c r="R42" s="7"/>
      <c r="S42" s="7"/>
    </row>
    <row r="43" spans="1:19" ht="18.75" x14ac:dyDescent="0.25">
      <c r="A43" s="7"/>
      <c r="B43" s="7"/>
      <c r="C43" s="5"/>
      <c r="D43" s="58" t="s">
        <v>21</v>
      </c>
      <c r="E43" s="37"/>
      <c r="F43" s="37"/>
      <c r="G43" s="57"/>
      <c r="H43" s="40"/>
      <c r="I43" s="40" t="s">
        <v>23</v>
      </c>
      <c r="J43" s="41" t="str">
        <f>J38</f>
        <v/>
      </c>
      <c r="K43" s="42"/>
      <c r="L43" s="42"/>
      <c r="M43" s="42"/>
      <c r="N43" s="42"/>
      <c r="O43" s="42"/>
      <c r="P43" s="42"/>
      <c r="Q43" s="6"/>
      <c r="R43" s="7"/>
      <c r="S43" s="7"/>
    </row>
    <row r="44" spans="1:19" ht="14.45" customHeight="1" x14ac:dyDescent="0.25">
      <c r="A44" s="7"/>
      <c r="B44" s="7"/>
      <c r="C44" s="5"/>
      <c r="D44" s="73" t="s">
        <v>22</v>
      </c>
      <c r="E44" s="73"/>
      <c r="F44" s="73"/>
      <c r="G44" s="57"/>
      <c r="H44" s="40"/>
      <c r="I44" s="40" t="s">
        <v>25</v>
      </c>
      <c r="J44" s="44" t="str">
        <f>IF(TRIM(F18)="","",CHOOSE(F18+1,1,1.1,1.2,1.3,1.4,1.5,1.65,1.8,2,2.25)-1)</f>
        <v/>
      </c>
      <c r="K44" s="42"/>
      <c r="L44" s="42"/>
      <c r="M44" s="42"/>
      <c r="N44" s="42"/>
      <c r="O44" s="42"/>
      <c r="P44" s="42"/>
      <c r="Q44" s="6"/>
      <c r="R44" s="7"/>
      <c r="S44" s="7"/>
    </row>
    <row r="45" spans="1:19" x14ac:dyDescent="0.25">
      <c r="A45" s="7"/>
      <c r="B45" s="7"/>
      <c r="C45" s="5"/>
      <c r="D45" s="73"/>
      <c r="E45" s="73"/>
      <c r="F45" s="73"/>
      <c r="G45" s="57"/>
      <c r="H45" s="40"/>
      <c r="I45" s="40" t="s">
        <v>24</v>
      </c>
      <c r="J45" s="59" t="str">
        <f>IF(OR(J43="",J44=""),"",J43*J44)</f>
        <v/>
      </c>
      <c r="K45" s="42"/>
      <c r="L45" s="42"/>
      <c r="M45" s="42"/>
      <c r="N45" s="42"/>
      <c r="O45" s="42"/>
      <c r="P45" s="42"/>
      <c r="Q45" s="6"/>
      <c r="R45" s="7"/>
      <c r="S45" s="7"/>
    </row>
    <row r="46" spans="1:19" ht="3" customHeight="1" x14ac:dyDescent="0.25">
      <c r="A46" s="7"/>
      <c r="B46" s="7"/>
      <c r="C46" s="5"/>
      <c r="D46" s="7"/>
      <c r="E46" s="7"/>
      <c r="F46" s="7"/>
      <c r="H46" s="46"/>
      <c r="I46" s="46"/>
      <c r="J46" s="7"/>
      <c r="K46" s="7"/>
      <c r="L46" s="7"/>
      <c r="M46" s="7"/>
      <c r="N46" s="7"/>
      <c r="O46" s="7"/>
      <c r="P46" s="7"/>
      <c r="Q46" s="6"/>
      <c r="R46" s="7"/>
      <c r="S46" s="7"/>
    </row>
    <row r="47" spans="1:19" ht="18.75" x14ac:dyDescent="0.25">
      <c r="A47" s="7"/>
      <c r="B47" s="7"/>
      <c r="C47" s="5"/>
      <c r="D47" s="60" t="s">
        <v>27</v>
      </c>
      <c r="E47" s="48"/>
      <c r="F47" s="48"/>
      <c r="G47" s="38"/>
      <c r="H47" s="49"/>
      <c r="I47" s="50" t="s">
        <v>24</v>
      </c>
      <c r="J47" s="61" t="str">
        <f>J45</f>
        <v/>
      </c>
      <c r="K47" s="52"/>
      <c r="L47" s="52"/>
      <c r="M47" s="52"/>
      <c r="N47" s="52"/>
      <c r="O47" s="52"/>
      <c r="P47" s="52"/>
      <c r="Q47" s="6"/>
      <c r="R47" s="7"/>
      <c r="S47" s="7"/>
    </row>
    <row r="48" spans="1:19" x14ac:dyDescent="0.25">
      <c r="A48" s="7"/>
      <c r="B48" s="7"/>
      <c r="C48" s="5"/>
      <c r="D48" s="75" t="s">
        <v>33</v>
      </c>
      <c r="E48" s="75"/>
      <c r="F48" s="75"/>
      <c r="G48" s="53"/>
      <c r="H48" s="49"/>
      <c r="I48" s="50" t="s">
        <v>26</v>
      </c>
      <c r="J48" s="65" t="str">
        <f>IF(J47="","",ROUND(J47,-2))</f>
        <v/>
      </c>
      <c r="K48" s="52"/>
      <c r="L48" s="52"/>
      <c r="M48" s="69"/>
      <c r="N48" s="52"/>
      <c r="O48" s="52"/>
      <c r="P48" s="52"/>
      <c r="Q48" s="6"/>
      <c r="R48" s="7"/>
      <c r="S48" s="7"/>
    </row>
    <row r="49" spans="1:19" s="7" customFormat="1" ht="3" customHeight="1" x14ac:dyDescent="0.25">
      <c r="C49" s="5"/>
      <c r="H49" s="46"/>
      <c r="I49" s="46"/>
      <c r="Q49" s="6"/>
    </row>
    <row r="50" spans="1:19" ht="18.75" x14ac:dyDescent="0.25">
      <c r="A50" s="7"/>
      <c r="B50" s="7"/>
      <c r="C50" s="5"/>
      <c r="D50" s="58" t="s">
        <v>29</v>
      </c>
      <c r="E50" s="37"/>
      <c r="F50" s="37"/>
      <c r="G50" s="38"/>
      <c r="H50" s="39"/>
      <c r="I50" s="40" t="s">
        <v>32</v>
      </c>
      <c r="J50" s="41" t="str">
        <f>IF((J41=""),"",J41+F24)</f>
        <v/>
      </c>
      <c r="K50" s="42"/>
      <c r="L50" s="42"/>
      <c r="M50" s="42"/>
      <c r="N50" s="42"/>
      <c r="O50" s="42"/>
      <c r="P50" s="42"/>
      <c r="Q50" s="6"/>
      <c r="R50" s="7"/>
      <c r="S50" s="7"/>
    </row>
    <row r="51" spans="1:19" ht="14.45" customHeight="1" x14ac:dyDescent="0.25">
      <c r="A51" s="7"/>
      <c r="B51" s="7"/>
      <c r="C51" s="5"/>
      <c r="D51" s="86" t="s">
        <v>66</v>
      </c>
      <c r="E51" s="86"/>
      <c r="F51" s="86"/>
      <c r="G51" s="43"/>
      <c r="H51" s="39"/>
      <c r="I51" s="40" t="s">
        <v>31</v>
      </c>
      <c r="J51" s="41" t="str">
        <f>J48</f>
        <v/>
      </c>
      <c r="K51" s="42"/>
      <c r="L51" s="42"/>
      <c r="M51" s="42"/>
      <c r="N51" s="42"/>
      <c r="O51" s="42"/>
      <c r="P51" s="42"/>
      <c r="Q51" s="6"/>
      <c r="R51" s="7"/>
      <c r="S51" s="7"/>
    </row>
    <row r="52" spans="1:19" x14ac:dyDescent="0.25">
      <c r="A52" s="7"/>
      <c r="B52" s="7"/>
      <c r="C52" s="5"/>
      <c r="D52" s="86"/>
      <c r="E52" s="86"/>
      <c r="F52" s="86"/>
      <c r="G52" s="43"/>
      <c r="H52" s="39"/>
      <c r="I52" s="40"/>
      <c r="J52" s="41"/>
      <c r="K52" s="42"/>
      <c r="L52" s="42"/>
      <c r="M52" s="42"/>
      <c r="N52" s="42"/>
      <c r="O52" s="42"/>
      <c r="P52" s="42"/>
      <c r="Q52" s="6"/>
      <c r="R52" s="7"/>
      <c r="S52" s="7"/>
    </row>
    <row r="53" spans="1:19" x14ac:dyDescent="0.25">
      <c r="A53" s="7"/>
      <c r="B53" s="7"/>
      <c r="C53" s="5"/>
      <c r="D53" s="86"/>
      <c r="E53" s="86"/>
      <c r="F53" s="86"/>
      <c r="G53" s="43"/>
      <c r="H53" s="39"/>
      <c r="I53" s="39"/>
      <c r="J53" s="39"/>
      <c r="K53" s="42"/>
      <c r="L53" s="42"/>
      <c r="M53" s="42"/>
      <c r="N53" s="42"/>
      <c r="O53" s="42"/>
      <c r="P53" s="42"/>
      <c r="Q53" s="6"/>
      <c r="R53" s="7"/>
      <c r="S53" s="7"/>
    </row>
    <row r="54" spans="1:19" x14ac:dyDescent="0.25">
      <c r="A54" s="7"/>
      <c r="B54" s="7"/>
      <c r="C54" s="5"/>
      <c r="D54" s="86"/>
      <c r="E54" s="86"/>
      <c r="F54" s="86"/>
      <c r="G54" s="43"/>
      <c r="H54" s="83" t="s">
        <v>30</v>
      </c>
      <c r="I54" s="83"/>
      <c r="J54" s="84" t="str">
        <f>IF(OR(J50="", J51=""), "", J50 + J51 + IF(J52="", 0, J52))</f>
        <v/>
      </c>
      <c r="K54" s="42"/>
      <c r="L54" s="42"/>
      <c r="M54" s="85" t="s">
        <v>61</v>
      </c>
      <c r="N54" s="85"/>
      <c r="O54" s="42"/>
      <c r="P54" s="42"/>
      <c r="Q54" s="6"/>
      <c r="R54" s="7"/>
      <c r="S54" s="7"/>
    </row>
    <row r="55" spans="1:19" x14ac:dyDescent="0.25">
      <c r="A55" s="7"/>
      <c r="B55" s="7"/>
      <c r="C55" s="5"/>
      <c r="D55" s="86"/>
      <c r="E55" s="86"/>
      <c r="F55" s="86"/>
      <c r="G55" s="43"/>
      <c r="H55" s="83"/>
      <c r="I55" s="83"/>
      <c r="J55" s="84"/>
      <c r="K55" s="42"/>
      <c r="L55" s="42"/>
      <c r="M55" s="85"/>
      <c r="N55" s="85"/>
      <c r="O55" s="42"/>
      <c r="P55" s="42"/>
      <c r="Q55" s="6"/>
      <c r="R55" s="7"/>
      <c r="S55" s="7"/>
    </row>
    <row r="56" spans="1:19" x14ac:dyDescent="0.25">
      <c r="A56" s="7"/>
      <c r="B56" s="7"/>
      <c r="C56" s="5"/>
      <c r="D56" s="86"/>
      <c r="E56" s="86"/>
      <c r="F56" s="86"/>
      <c r="G56" s="43"/>
      <c r="H56" s="42"/>
      <c r="I56" s="42"/>
      <c r="J56" s="42"/>
      <c r="K56" s="42"/>
      <c r="L56" s="42"/>
      <c r="M56" s="42"/>
      <c r="N56" s="42"/>
      <c r="O56" s="42"/>
      <c r="P56" s="42"/>
      <c r="Q56" s="6"/>
      <c r="R56" s="7"/>
      <c r="S56" s="7"/>
    </row>
    <row r="57" spans="1:19" x14ac:dyDescent="0.25">
      <c r="A57" s="7"/>
      <c r="B57" s="7"/>
      <c r="C57" s="5"/>
      <c r="D57" s="86"/>
      <c r="E57" s="86"/>
      <c r="F57" s="86"/>
      <c r="G57" s="43"/>
      <c r="H57" s="42"/>
      <c r="I57" s="42"/>
      <c r="J57" s="42"/>
      <c r="K57" s="42"/>
      <c r="L57" s="42"/>
      <c r="M57" s="42"/>
      <c r="N57" s="42"/>
      <c r="O57" s="42"/>
      <c r="P57" s="42"/>
      <c r="Q57" s="6"/>
      <c r="R57" s="7"/>
      <c r="S57" s="7"/>
    </row>
    <row r="58" spans="1:19" ht="15.75" thickBot="1" x14ac:dyDescent="0.3">
      <c r="A58" s="7"/>
      <c r="B58" s="7"/>
      <c r="C58" s="8"/>
      <c r="D58" s="9"/>
      <c r="E58" s="9"/>
      <c r="F58" s="9"/>
      <c r="G58" s="9"/>
      <c r="H58" s="9"/>
      <c r="I58" s="9"/>
      <c r="J58" s="9"/>
      <c r="K58" s="9"/>
      <c r="L58" s="9"/>
      <c r="M58" s="9"/>
      <c r="N58" s="9"/>
      <c r="O58" s="9"/>
      <c r="P58" s="9"/>
      <c r="Q58" s="10"/>
      <c r="R58" s="7"/>
      <c r="S58" s="7"/>
    </row>
    <row r="59" spans="1:19" x14ac:dyDescent="0.25">
      <c r="A59" s="7"/>
      <c r="B59" s="7"/>
      <c r="C59" s="7"/>
      <c r="D59" s="7"/>
      <c r="E59" s="7"/>
      <c r="F59" s="7"/>
      <c r="H59" s="7"/>
      <c r="I59" s="7"/>
      <c r="J59" s="7"/>
      <c r="K59" s="7"/>
      <c r="L59" s="7"/>
      <c r="M59" s="7"/>
      <c r="N59" s="7"/>
      <c r="O59" s="7"/>
      <c r="P59" s="7"/>
      <c r="Q59" s="7"/>
      <c r="R59" s="7"/>
      <c r="S59" s="7"/>
    </row>
    <row r="60" spans="1:19" x14ac:dyDescent="0.25">
      <c r="A60" s="7"/>
      <c r="B60" s="7"/>
      <c r="C60" s="7"/>
      <c r="D60" s="7"/>
      <c r="E60" s="7"/>
      <c r="F60" s="7"/>
      <c r="H60" s="7"/>
      <c r="I60" s="7"/>
      <c r="J60" s="7"/>
      <c r="K60" s="7"/>
      <c r="L60" s="7"/>
      <c r="M60" s="7"/>
      <c r="N60" s="7"/>
      <c r="O60" s="7"/>
      <c r="P60" s="7"/>
      <c r="Q60" s="7"/>
      <c r="R60" s="7"/>
      <c r="S60" s="7"/>
    </row>
    <row r="61" spans="1:19" x14ac:dyDescent="0.25">
      <c r="A61" s="7"/>
      <c r="B61" s="7"/>
      <c r="C61" s="7"/>
      <c r="D61" s="7"/>
      <c r="E61" s="7"/>
      <c r="F61" s="7"/>
      <c r="H61" s="7"/>
      <c r="I61" s="7"/>
      <c r="J61" s="7"/>
      <c r="K61" s="7"/>
      <c r="L61" s="7"/>
      <c r="M61" s="7"/>
      <c r="N61" s="7"/>
      <c r="O61" s="7"/>
      <c r="P61" s="7"/>
      <c r="Q61" s="7"/>
      <c r="R61" s="7"/>
      <c r="S61" s="7"/>
    </row>
  </sheetData>
  <sheetProtection algorithmName="SHA-512" hashValue="9aBCKhVMisusBt6CcNE/bOXrFOdCSKJfsK2YzBNB1qkPiTmcSuJoVfmBKIYPhDxkWMzkegIc2JwieV9glXwSKg==" saltValue="HFeMJQaaSz+ZkZaM3FBdBg==" spinCount="100000" sheet="1" objects="1" scenarios="1" selectLockedCells="1"/>
  <mergeCells count="18">
    <mergeCell ref="H54:I55"/>
    <mergeCell ref="J54:J55"/>
    <mergeCell ref="M54:N55"/>
    <mergeCell ref="D44:F45"/>
    <mergeCell ref="D48:F48"/>
    <mergeCell ref="D51:F57"/>
    <mergeCell ref="D29:F30"/>
    <mergeCell ref="D33:F34"/>
    <mergeCell ref="D37:F38"/>
    <mergeCell ref="D41:F41"/>
    <mergeCell ref="D5:P5"/>
    <mergeCell ref="L14:M14"/>
    <mergeCell ref="L16:M16"/>
    <mergeCell ref="C15:H15"/>
    <mergeCell ref="C17:H17"/>
    <mergeCell ref="C19:H19"/>
    <mergeCell ref="C21:H21"/>
    <mergeCell ref="C23:H23"/>
  </mergeCells>
  <dataValidations count="2">
    <dataValidation type="list" allowBlank="1" showInputMessage="1" showErrorMessage="1" sqref="F16:G16" xr:uid="{A6AD7013-549E-44BA-8AF3-E2C9925866DC}">
      <formula1>$T$5:$T$8</formula1>
    </dataValidation>
    <dataValidation type="list" allowBlank="1" showInputMessage="1" showErrorMessage="1" sqref="F18:G18" xr:uid="{5929D3B6-8A8E-48C8-A7B1-12F04599A4B1}">
      <formula1>$U$5:$U$14</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E70B9-DB77-4824-AD70-C36A3BADEE2C}">
  <dimension ref="A1:U48"/>
  <sheetViews>
    <sheetView topLeftCell="C3" zoomScale="130" zoomScaleNormal="130" workbookViewId="0">
      <selection activeCell="F20" sqref="F20"/>
    </sheetView>
  </sheetViews>
  <sheetFormatPr defaultRowHeight="15" x14ac:dyDescent="0.25"/>
  <cols>
    <col min="4" max="4" width="34.5703125" customWidth="1"/>
    <col min="5" max="5" width="1.85546875" customWidth="1"/>
    <col min="6" max="6" width="20" customWidth="1"/>
    <col min="7" max="7" width="0.28515625" style="7" customWidth="1"/>
    <col min="8" max="8" width="11.28515625" customWidth="1"/>
    <col min="9" max="9" width="20" customWidth="1"/>
    <col min="10" max="10" width="19.140625" customWidth="1"/>
    <col min="11" max="11" width="1" customWidth="1"/>
    <col min="12" max="12" width="12.140625" customWidth="1"/>
    <col min="16" max="16" width="15.85546875" customWidth="1"/>
    <col min="20" max="20" width="13.7109375" hidden="1" customWidth="1"/>
    <col min="21" max="21" width="8.7109375" hidden="1" customWidth="1"/>
    <col min="22" max="22" width="0" hidden="1" customWidth="1"/>
  </cols>
  <sheetData>
    <row r="1" spans="1:21" x14ac:dyDescent="0.25">
      <c r="A1" s="7"/>
      <c r="B1" s="7"/>
      <c r="C1" s="7"/>
      <c r="D1" s="7"/>
      <c r="E1" s="7"/>
      <c r="F1" s="7"/>
      <c r="H1" s="7"/>
      <c r="I1" s="7"/>
      <c r="J1" s="7"/>
      <c r="K1" s="7"/>
      <c r="L1" s="7"/>
      <c r="M1" s="7"/>
      <c r="N1" s="7"/>
      <c r="O1" s="7"/>
      <c r="P1" s="7"/>
      <c r="Q1" s="7"/>
      <c r="R1" s="7"/>
      <c r="S1" s="7"/>
    </row>
    <row r="2" spans="1:21" x14ac:dyDescent="0.25">
      <c r="A2" s="7"/>
      <c r="B2" s="7"/>
      <c r="C2" s="7"/>
      <c r="D2" s="7"/>
      <c r="E2" s="7"/>
      <c r="F2" s="7"/>
      <c r="H2" s="7"/>
      <c r="I2" s="7"/>
      <c r="J2" s="7"/>
      <c r="K2" s="7"/>
      <c r="L2" s="7"/>
      <c r="M2" s="7"/>
      <c r="N2" s="7"/>
      <c r="O2" s="7"/>
      <c r="P2" s="7"/>
      <c r="Q2" s="7"/>
      <c r="R2" s="7"/>
      <c r="S2" s="7"/>
    </row>
    <row r="3" spans="1:21" ht="15.75" thickBot="1" x14ac:dyDescent="0.3">
      <c r="A3" s="7"/>
      <c r="B3" s="7"/>
      <c r="C3" s="7"/>
      <c r="D3" s="7"/>
      <c r="E3" s="7"/>
      <c r="F3" s="7"/>
      <c r="H3" s="7"/>
      <c r="I3" s="7"/>
      <c r="J3" s="7"/>
      <c r="K3" s="7"/>
      <c r="L3" s="7"/>
      <c r="M3" s="7"/>
      <c r="N3" s="7"/>
      <c r="O3" s="7"/>
      <c r="P3" s="7"/>
      <c r="Q3" s="7"/>
      <c r="R3" s="7"/>
      <c r="S3" s="7"/>
    </row>
    <row r="4" spans="1:21" x14ac:dyDescent="0.25">
      <c r="A4" s="7"/>
      <c r="B4" s="7"/>
      <c r="C4" s="2"/>
      <c r="D4" s="3"/>
      <c r="E4" s="3"/>
      <c r="F4" s="3"/>
      <c r="G4" s="3"/>
      <c r="H4" s="3"/>
      <c r="I4" s="3"/>
      <c r="J4" s="3"/>
      <c r="K4" s="3"/>
      <c r="L4" s="3"/>
      <c r="M4" s="3"/>
      <c r="N4" s="3"/>
      <c r="O4" s="3"/>
      <c r="P4" s="3"/>
      <c r="Q4" s="4"/>
      <c r="R4" s="7"/>
      <c r="S4" s="7"/>
      <c r="T4" t="s">
        <v>44</v>
      </c>
      <c r="U4" t="s">
        <v>9</v>
      </c>
    </row>
    <row r="5" spans="1:21" ht="36" x14ac:dyDescent="0.25">
      <c r="A5" s="7"/>
      <c r="B5" s="7"/>
      <c r="C5" s="5"/>
      <c r="D5" s="74" t="s">
        <v>63</v>
      </c>
      <c r="E5" s="74"/>
      <c r="F5" s="74"/>
      <c r="G5" s="74"/>
      <c r="H5" s="74"/>
      <c r="I5" s="74"/>
      <c r="J5" s="74"/>
      <c r="K5" s="74"/>
      <c r="L5" s="74"/>
      <c r="M5" s="74"/>
      <c r="N5" s="74"/>
      <c r="O5" s="74"/>
      <c r="P5" s="74"/>
      <c r="Q5" s="6"/>
      <c r="R5" s="7"/>
      <c r="S5" s="7"/>
      <c r="T5">
        <v>1</v>
      </c>
      <c r="U5">
        <v>0</v>
      </c>
    </row>
    <row r="6" spans="1:21" x14ac:dyDescent="0.25">
      <c r="A6" s="7"/>
      <c r="B6" s="7"/>
      <c r="C6" s="5"/>
      <c r="D6" s="7"/>
      <c r="E6" s="7"/>
      <c r="F6" s="7"/>
      <c r="H6" s="7"/>
      <c r="I6" s="7"/>
      <c r="J6" s="7"/>
      <c r="K6" s="7"/>
      <c r="L6" s="7"/>
      <c r="M6" s="7"/>
      <c r="N6" s="7"/>
      <c r="O6" s="7"/>
      <c r="P6" s="7"/>
      <c r="Q6" s="6"/>
      <c r="R6" s="7"/>
      <c r="S6" s="7"/>
      <c r="T6">
        <v>1.5</v>
      </c>
      <c r="U6">
        <v>1</v>
      </c>
    </row>
    <row r="7" spans="1:21" ht="23.25" x14ac:dyDescent="0.35">
      <c r="A7" s="7"/>
      <c r="B7" s="7"/>
      <c r="C7" s="5"/>
      <c r="D7" s="26" t="s">
        <v>4</v>
      </c>
      <c r="E7" s="26"/>
      <c r="F7" s="26"/>
      <c r="G7" s="26"/>
      <c r="H7" s="26"/>
      <c r="I7" s="26"/>
      <c r="J7" s="26"/>
      <c r="K7" s="26"/>
      <c r="L7" s="26"/>
      <c r="M7" s="26"/>
      <c r="N7" s="26"/>
      <c r="O7" s="26"/>
      <c r="P7" s="26"/>
      <c r="Q7" s="6"/>
      <c r="R7" s="7"/>
      <c r="S7" s="7"/>
      <c r="T7">
        <v>2</v>
      </c>
      <c r="U7">
        <v>2</v>
      </c>
    </row>
    <row r="8" spans="1:21" x14ac:dyDescent="0.25">
      <c r="A8" s="7"/>
      <c r="B8" s="7"/>
      <c r="C8" s="5"/>
      <c r="D8" s="26"/>
      <c r="E8" s="26"/>
      <c r="F8" s="26"/>
      <c r="G8" s="26"/>
      <c r="H8" s="26"/>
      <c r="I8" s="26"/>
      <c r="J8" s="26"/>
      <c r="K8" s="26"/>
      <c r="L8" s="26"/>
      <c r="M8" s="26"/>
      <c r="N8" s="26"/>
      <c r="O8" s="26"/>
      <c r="P8" s="26"/>
      <c r="Q8" s="6"/>
      <c r="R8" s="7"/>
      <c r="S8" s="7"/>
      <c r="U8">
        <v>3</v>
      </c>
    </row>
    <row r="9" spans="1:21" x14ac:dyDescent="0.25">
      <c r="A9" s="7"/>
      <c r="B9" s="7"/>
      <c r="C9" s="5"/>
      <c r="D9" s="26" t="s">
        <v>56</v>
      </c>
      <c r="E9" s="26"/>
      <c r="F9" s="26"/>
      <c r="G9" s="26"/>
      <c r="H9" s="26"/>
      <c r="I9" s="26"/>
      <c r="J9" s="26"/>
      <c r="K9" s="26"/>
      <c r="L9" s="26"/>
      <c r="M9" s="26"/>
      <c r="N9" s="26"/>
      <c r="O9" s="26"/>
      <c r="P9" s="26"/>
      <c r="Q9" s="6"/>
      <c r="R9" s="7"/>
      <c r="S9" s="7"/>
      <c r="U9">
        <v>4</v>
      </c>
    </row>
    <row r="10" spans="1:21" x14ac:dyDescent="0.25">
      <c r="A10" s="7"/>
      <c r="B10" s="7"/>
      <c r="C10" s="5"/>
      <c r="D10" s="27" t="s">
        <v>3</v>
      </c>
      <c r="E10" s="27"/>
      <c r="F10" s="26"/>
      <c r="G10" s="26"/>
      <c r="H10" s="26"/>
      <c r="I10" s="26"/>
      <c r="J10" s="26"/>
      <c r="K10" s="26"/>
      <c r="L10" s="26"/>
      <c r="M10" s="26"/>
      <c r="N10" s="26"/>
      <c r="O10" s="26"/>
      <c r="P10" s="26"/>
      <c r="Q10" s="6"/>
      <c r="R10" s="7"/>
      <c r="S10" s="7"/>
      <c r="U10">
        <v>5</v>
      </c>
    </row>
    <row r="11" spans="1:21" x14ac:dyDescent="0.25">
      <c r="A11" s="7"/>
      <c r="B11" s="7"/>
      <c r="C11" s="5"/>
      <c r="D11" s="26"/>
      <c r="E11" s="26"/>
      <c r="F11" s="26"/>
      <c r="G11" s="26"/>
      <c r="H11" s="26"/>
      <c r="I11" s="26"/>
      <c r="J11" s="26"/>
      <c r="K11" s="26"/>
      <c r="L11" s="26"/>
      <c r="M11" s="26"/>
      <c r="N11" s="26"/>
      <c r="O11" s="26"/>
      <c r="P11" s="26"/>
      <c r="Q11" s="6"/>
      <c r="R11" s="7"/>
      <c r="S11" s="7"/>
      <c r="U11">
        <v>6</v>
      </c>
    </row>
    <row r="12" spans="1:21" ht="16.5" thickBot="1" x14ac:dyDescent="0.3">
      <c r="A12" s="7"/>
      <c r="B12" s="7"/>
      <c r="C12" s="5"/>
      <c r="D12" s="7"/>
      <c r="E12" s="7"/>
      <c r="F12" s="7"/>
      <c r="H12" s="7"/>
      <c r="I12" s="7"/>
      <c r="J12" s="7"/>
      <c r="K12" s="7"/>
      <c r="L12" s="7"/>
      <c r="M12" s="7"/>
      <c r="N12" s="7"/>
      <c r="O12" s="7"/>
      <c r="P12" s="7"/>
      <c r="Q12" s="6"/>
      <c r="R12" s="7"/>
      <c r="S12" s="7"/>
      <c r="T12" s="1"/>
      <c r="U12" s="1">
        <v>7</v>
      </c>
    </row>
    <row r="13" spans="1:21" ht="15.75" x14ac:dyDescent="0.25">
      <c r="A13" s="7"/>
      <c r="B13" s="7"/>
      <c r="C13" s="5"/>
      <c r="D13" s="28" t="s">
        <v>6</v>
      </c>
      <c r="E13" s="28"/>
      <c r="F13" s="29" t="s">
        <v>7</v>
      </c>
      <c r="G13" s="29"/>
      <c r="H13" s="7"/>
      <c r="I13" s="12"/>
      <c r="J13" s="13"/>
      <c r="K13" s="13"/>
      <c r="L13" s="13"/>
      <c r="M13" s="13"/>
      <c r="N13" s="13"/>
      <c r="O13" s="13"/>
      <c r="P13" s="14"/>
      <c r="Q13" s="6"/>
      <c r="R13" s="7"/>
      <c r="S13" s="7"/>
      <c r="T13" s="1"/>
      <c r="U13" s="1">
        <v>8</v>
      </c>
    </row>
    <row r="14" spans="1:21" ht="15.75" x14ac:dyDescent="0.25">
      <c r="A14" s="7"/>
      <c r="B14" s="7"/>
      <c r="C14" s="5"/>
      <c r="D14" s="28" t="s">
        <v>2</v>
      </c>
      <c r="E14" s="28"/>
      <c r="F14" s="30" t="s">
        <v>42</v>
      </c>
      <c r="G14" s="30"/>
      <c r="H14" s="7"/>
      <c r="I14" s="15"/>
      <c r="J14" s="25" t="s">
        <v>32</v>
      </c>
      <c r="K14" s="17"/>
      <c r="L14" s="76" t="str">
        <f>J40</f>
        <v/>
      </c>
      <c r="M14" s="76"/>
      <c r="N14" s="18"/>
      <c r="O14" s="18"/>
      <c r="P14" s="19"/>
      <c r="Q14" s="6"/>
      <c r="R14" s="7"/>
      <c r="S14" s="7"/>
      <c r="T14" s="1"/>
      <c r="U14" s="1">
        <v>9</v>
      </c>
    </row>
    <row r="15" spans="1:21" ht="3" customHeight="1" x14ac:dyDescent="0.25">
      <c r="A15" s="7"/>
      <c r="B15" s="7"/>
      <c r="C15" s="5"/>
      <c r="D15" s="28"/>
      <c r="E15" s="31"/>
      <c r="F15" s="32"/>
      <c r="G15" s="33"/>
      <c r="I15" s="15"/>
      <c r="J15" s="16"/>
      <c r="K15" s="17"/>
      <c r="L15" s="70"/>
      <c r="M15" s="71"/>
      <c r="N15" s="18"/>
      <c r="O15" s="18"/>
      <c r="P15" s="19"/>
      <c r="Q15" s="6"/>
      <c r="R15" s="7"/>
      <c r="S15" s="7"/>
      <c r="T15" s="1"/>
      <c r="U15" s="1"/>
    </row>
    <row r="16" spans="1:21" ht="15.75" x14ac:dyDescent="0.25">
      <c r="A16" s="7"/>
      <c r="B16" s="7"/>
      <c r="C16" s="5"/>
      <c r="D16" s="34" t="s">
        <v>43</v>
      </c>
      <c r="E16" s="34"/>
      <c r="F16" s="67"/>
      <c r="G16" s="30"/>
      <c r="H16" s="7"/>
      <c r="I16" s="15"/>
      <c r="J16" s="25" t="s">
        <v>31</v>
      </c>
      <c r="K16" s="17"/>
      <c r="L16" s="76" t="str">
        <f>J41</f>
        <v/>
      </c>
      <c r="M16" s="76"/>
      <c r="N16" s="18"/>
      <c r="O16" s="18"/>
      <c r="P16" s="19"/>
      <c r="Q16" s="6"/>
      <c r="R16" s="7"/>
      <c r="S16" s="7"/>
    </row>
    <row r="17" spans="1:19" ht="3" customHeight="1" x14ac:dyDescent="0.25">
      <c r="A17" s="7"/>
      <c r="B17" s="7"/>
      <c r="C17" s="77"/>
      <c r="D17" s="78"/>
      <c r="E17" s="78"/>
      <c r="F17" s="78"/>
      <c r="G17" s="78"/>
      <c r="H17" s="79"/>
      <c r="I17" s="15"/>
      <c r="J17" s="18"/>
      <c r="K17" s="18"/>
      <c r="L17" s="72"/>
      <c r="M17" s="71"/>
      <c r="N17" s="18"/>
      <c r="O17" s="18"/>
      <c r="P17" s="19"/>
      <c r="Q17" s="11"/>
      <c r="R17" s="7"/>
      <c r="S17" s="7"/>
    </row>
    <row r="18" spans="1:19" ht="15.75" x14ac:dyDescent="0.25">
      <c r="A18" s="7"/>
      <c r="B18" s="7"/>
      <c r="C18" s="5"/>
      <c r="D18" s="28" t="s">
        <v>38</v>
      </c>
      <c r="E18" s="28"/>
      <c r="F18" s="67"/>
      <c r="G18" s="30"/>
      <c r="H18" s="7"/>
      <c r="I18" s="15"/>
      <c r="J18" s="25" t="s">
        <v>54</v>
      </c>
      <c r="K18" s="18"/>
      <c r="L18" s="76" t="str">
        <f>J42</f>
        <v/>
      </c>
      <c r="M18" s="76"/>
      <c r="N18" s="18"/>
      <c r="O18" s="18"/>
      <c r="P18" s="19"/>
      <c r="Q18" s="6"/>
      <c r="R18" s="7"/>
      <c r="S18" s="7"/>
    </row>
    <row r="19" spans="1:19" ht="3" customHeight="1" x14ac:dyDescent="0.25">
      <c r="A19" s="7"/>
      <c r="B19" s="7"/>
      <c r="C19" s="77"/>
      <c r="D19" s="78"/>
      <c r="E19" s="78"/>
      <c r="F19" s="78"/>
      <c r="G19" s="78"/>
      <c r="H19" s="79"/>
      <c r="I19" s="15"/>
      <c r="J19" s="18"/>
      <c r="K19" s="18"/>
      <c r="L19" s="18"/>
      <c r="M19" s="18"/>
      <c r="N19" s="18"/>
      <c r="O19" s="18"/>
      <c r="P19" s="19"/>
      <c r="Q19" s="11"/>
      <c r="R19" s="7"/>
      <c r="S19" s="7"/>
    </row>
    <row r="20" spans="1:19" x14ac:dyDescent="0.25">
      <c r="A20" s="7"/>
      <c r="B20" s="7"/>
      <c r="C20" s="5"/>
      <c r="D20" s="28" t="s">
        <v>46</v>
      </c>
      <c r="E20" s="7"/>
      <c r="F20" s="68"/>
      <c r="G20" s="30"/>
      <c r="H20" s="7"/>
      <c r="I20" s="15"/>
      <c r="J20" s="64" t="s">
        <v>53</v>
      </c>
      <c r="K20" s="18"/>
      <c r="L20" s="18"/>
      <c r="M20" s="18"/>
      <c r="N20" s="18"/>
      <c r="O20" s="18"/>
      <c r="P20" s="19"/>
      <c r="Q20" s="6"/>
      <c r="R20" s="7"/>
      <c r="S20" s="7"/>
    </row>
    <row r="21" spans="1:19" ht="3" customHeight="1" x14ac:dyDescent="0.25">
      <c r="A21" s="7"/>
      <c r="B21" s="7"/>
      <c r="C21" s="80"/>
      <c r="D21" s="81"/>
      <c r="E21" s="81"/>
      <c r="F21" s="81"/>
      <c r="G21" s="81"/>
      <c r="H21" s="82"/>
      <c r="I21" s="15"/>
      <c r="J21" s="18"/>
      <c r="K21" s="18"/>
      <c r="L21" s="18"/>
      <c r="M21" s="18"/>
      <c r="N21" s="18"/>
      <c r="O21" s="18"/>
      <c r="P21" s="19"/>
      <c r="Q21" s="6"/>
      <c r="R21" s="7"/>
      <c r="S21" s="7"/>
    </row>
    <row r="22" spans="1:19" ht="3" customHeight="1" thickBot="1" x14ac:dyDescent="0.3">
      <c r="A22" s="7"/>
      <c r="B22" s="7"/>
      <c r="C22" s="5"/>
      <c r="D22" s="7"/>
      <c r="E22" s="7"/>
      <c r="F22" s="7"/>
      <c r="H22" s="7"/>
      <c r="I22" s="22"/>
      <c r="J22" s="23"/>
      <c r="K22" s="23"/>
      <c r="L22" s="23"/>
      <c r="M22" s="23"/>
      <c r="N22" s="23"/>
      <c r="O22" s="23"/>
      <c r="P22" s="24"/>
      <c r="Q22" s="6"/>
      <c r="R22" s="7"/>
      <c r="S22" s="7"/>
    </row>
    <row r="23" spans="1:19" x14ac:dyDescent="0.25">
      <c r="A23" s="7"/>
      <c r="B23" s="7"/>
      <c r="C23" s="5"/>
      <c r="D23" s="7"/>
      <c r="E23" s="7"/>
      <c r="F23" s="7"/>
      <c r="H23" s="7"/>
      <c r="I23" s="7"/>
      <c r="J23" s="7"/>
      <c r="K23" s="7"/>
      <c r="L23" s="7"/>
      <c r="M23" s="7"/>
      <c r="N23" s="7"/>
      <c r="O23" s="7"/>
      <c r="P23" s="7"/>
      <c r="Q23" s="6"/>
      <c r="R23" s="7"/>
      <c r="S23" s="7"/>
    </row>
    <row r="24" spans="1:19" ht="23.25" x14ac:dyDescent="0.35">
      <c r="A24" s="7"/>
      <c r="B24" s="7"/>
      <c r="C24" s="5"/>
      <c r="D24" s="35" t="s">
        <v>12</v>
      </c>
      <c r="E24" s="7"/>
      <c r="F24" s="7"/>
      <c r="H24" s="7"/>
      <c r="I24" s="7"/>
      <c r="J24" s="7"/>
      <c r="K24" s="7"/>
      <c r="L24" s="7"/>
      <c r="M24" s="7"/>
      <c r="N24" s="7"/>
      <c r="O24" s="7"/>
      <c r="P24" s="7"/>
      <c r="Q24" s="6"/>
      <c r="R24" s="7"/>
      <c r="S24" s="7"/>
    </row>
    <row r="25" spans="1:19" x14ac:dyDescent="0.25">
      <c r="A25" s="7"/>
      <c r="B25" s="7"/>
      <c r="C25" s="5"/>
      <c r="D25" s="7"/>
      <c r="E25" s="7"/>
      <c r="F25" s="7"/>
      <c r="H25" s="7"/>
      <c r="I25" s="7"/>
      <c r="J25" s="7"/>
      <c r="K25" s="7"/>
      <c r="L25" s="7"/>
      <c r="M25" s="7"/>
      <c r="N25" s="7"/>
      <c r="O25" s="7"/>
      <c r="P25" s="7"/>
      <c r="Q25" s="6"/>
      <c r="R25" s="7"/>
      <c r="S25" s="7"/>
    </row>
    <row r="26" spans="1:19" ht="14.45" customHeight="1" x14ac:dyDescent="0.25">
      <c r="A26" s="7"/>
      <c r="B26" s="7"/>
      <c r="C26" s="5"/>
      <c r="D26" s="36" t="s">
        <v>28</v>
      </c>
      <c r="E26" s="37"/>
      <c r="F26" s="37"/>
      <c r="G26" s="38"/>
      <c r="H26" s="39"/>
      <c r="I26" s="40" t="s">
        <v>47</v>
      </c>
      <c r="J26" s="41" t="str">
        <f>IF(F20="","",F20)</f>
        <v/>
      </c>
      <c r="K26" s="42"/>
      <c r="L26" s="42"/>
      <c r="M26" s="42"/>
      <c r="N26" s="42"/>
      <c r="O26" s="42"/>
      <c r="P26" s="42"/>
      <c r="Q26" s="6"/>
      <c r="R26" s="7"/>
      <c r="S26" s="7"/>
    </row>
    <row r="27" spans="1:19" x14ac:dyDescent="0.25">
      <c r="A27" s="7"/>
      <c r="B27" s="7"/>
      <c r="C27" s="5"/>
      <c r="D27" s="73" t="s">
        <v>45</v>
      </c>
      <c r="E27" s="73"/>
      <c r="F27" s="73"/>
      <c r="G27" s="43"/>
      <c r="H27" s="39"/>
      <c r="I27" s="40" t="s">
        <v>48</v>
      </c>
      <c r="J27" s="44" t="str" cm="1">
        <f t="array" ref="J27">IF(F16="","",
   _xlfn.IFS(
      F16=1,1.05,
      F16=1.5,1.075,
      F16=2,1.1
   ))</f>
        <v/>
      </c>
      <c r="K27" s="42"/>
      <c r="L27" s="42"/>
      <c r="M27" s="42"/>
      <c r="N27" s="42"/>
      <c r="O27" s="42"/>
      <c r="P27" s="42"/>
      <c r="Q27" s="6"/>
      <c r="R27" s="7"/>
      <c r="S27" s="7"/>
    </row>
    <row r="28" spans="1:19" x14ac:dyDescent="0.25">
      <c r="A28" s="7"/>
      <c r="B28" s="7"/>
      <c r="C28" s="5"/>
      <c r="D28" s="73"/>
      <c r="E28" s="73"/>
      <c r="F28" s="73"/>
      <c r="G28" s="43"/>
      <c r="H28" s="39"/>
      <c r="I28" s="40" t="s">
        <v>13</v>
      </c>
      <c r="J28" s="44" t="str">
        <f>IF(OR(F20="", F16=""), "", J26*J27)</f>
        <v/>
      </c>
      <c r="K28" s="42"/>
      <c r="L28" s="42"/>
      <c r="M28" s="42"/>
      <c r="N28" s="42"/>
      <c r="O28" s="42"/>
      <c r="P28" s="42"/>
      <c r="Q28" s="6"/>
      <c r="R28" s="7"/>
      <c r="S28" s="7"/>
    </row>
    <row r="29" spans="1:19" ht="3.95" customHeight="1" x14ac:dyDescent="0.25">
      <c r="A29" s="7"/>
      <c r="B29" s="7"/>
      <c r="C29" s="5"/>
      <c r="D29" s="45"/>
      <c r="E29" s="45"/>
      <c r="F29" s="45"/>
      <c r="G29" s="45"/>
      <c r="H29" s="46"/>
      <c r="I29" s="46"/>
      <c r="J29" s="29"/>
      <c r="K29" s="7"/>
      <c r="L29" s="7"/>
      <c r="M29" s="7"/>
      <c r="N29" s="7"/>
      <c r="O29" s="7"/>
      <c r="P29" s="7"/>
      <c r="Q29" s="6"/>
      <c r="R29" s="7"/>
      <c r="S29" s="7"/>
    </row>
    <row r="30" spans="1:19" ht="14.45" customHeight="1" x14ac:dyDescent="0.25">
      <c r="A30" s="7"/>
      <c r="B30" s="7"/>
      <c r="C30" s="5"/>
      <c r="D30" s="47" t="s">
        <v>17</v>
      </c>
      <c r="E30" s="48"/>
      <c r="F30" s="48"/>
      <c r="G30" s="38"/>
      <c r="H30" s="49"/>
      <c r="I30" s="50" t="s">
        <v>13</v>
      </c>
      <c r="J30" s="51" t="str">
        <f>J28</f>
        <v/>
      </c>
      <c r="K30" s="52"/>
      <c r="L30" s="52"/>
      <c r="M30" s="52"/>
      <c r="N30" s="52"/>
      <c r="O30" s="52"/>
      <c r="P30" s="52"/>
      <c r="Q30" s="6"/>
      <c r="R30" s="7"/>
      <c r="S30" s="7"/>
    </row>
    <row r="31" spans="1:19" x14ac:dyDescent="0.25">
      <c r="A31" s="7"/>
      <c r="B31" s="7"/>
      <c r="C31" s="5"/>
      <c r="D31" s="75" t="s">
        <v>49</v>
      </c>
      <c r="E31" s="75"/>
      <c r="F31" s="75"/>
      <c r="G31" s="53"/>
      <c r="H31" s="49"/>
      <c r="I31" s="50" t="s">
        <v>26</v>
      </c>
      <c r="J31" s="65" t="str">
        <f>IF(J30="","",ROUND(J30,-2))</f>
        <v/>
      </c>
      <c r="K31" s="52"/>
      <c r="L31" s="52"/>
      <c r="M31" s="52" t="s">
        <v>35</v>
      </c>
      <c r="N31" s="52"/>
      <c r="O31" s="52"/>
      <c r="P31" s="52"/>
      <c r="Q31" s="6"/>
      <c r="R31" s="7"/>
      <c r="S31" s="7"/>
    </row>
    <row r="32" spans="1:19" ht="3.95" customHeight="1" x14ac:dyDescent="0.25">
      <c r="A32" s="7"/>
      <c r="B32" s="7"/>
      <c r="C32" s="5"/>
      <c r="D32" s="55"/>
      <c r="E32" s="55"/>
      <c r="F32" s="55"/>
      <c r="G32" s="55"/>
      <c r="H32" s="46"/>
      <c r="I32" s="56"/>
      <c r="J32" s="29"/>
      <c r="K32" s="7"/>
      <c r="L32" s="7"/>
      <c r="M32" s="7"/>
      <c r="N32" s="7"/>
      <c r="O32" s="7"/>
      <c r="P32" s="7"/>
      <c r="Q32" s="6"/>
      <c r="R32" s="7"/>
      <c r="S32" s="7"/>
    </row>
    <row r="33" spans="1:19" ht="14.45" customHeight="1" x14ac:dyDescent="0.25">
      <c r="A33" s="7"/>
      <c r="B33" s="7"/>
      <c r="C33" s="5"/>
      <c r="D33" s="36" t="s">
        <v>20</v>
      </c>
      <c r="E33" s="37"/>
      <c r="F33" s="37"/>
      <c r="G33" s="57"/>
      <c r="H33" s="40"/>
      <c r="I33" s="40" t="s">
        <v>13</v>
      </c>
      <c r="J33" s="41" t="str">
        <f>J28</f>
        <v/>
      </c>
      <c r="K33" s="42"/>
      <c r="L33" s="42"/>
      <c r="M33" s="42"/>
      <c r="N33" s="42"/>
      <c r="O33" s="42"/>
      <c r="P33" s="42"/>
      <c r="Q33" s="6"/>
      <c r="R33" s="7"/>
      <c r="S33" s="7"/>
    </row>
    <row r="34" spans="1:19" x14ac:dyDescent="0.25">
      <c r="A34" s="7"/>
      <c r="B34" s="7"/>
      <c r="C34" s="5"/>
      <c r="D34" s="73" t="s">
        <v>58</v>
      </c>
      <c r="E34" s="73"/>
      <c r="F34" s="73"/>
      <c r="G34" s="57"/>
      <c r="H34" s="40"/>
      <c r="I34" s="40" t="s">
        <v>50</v>
      </c>
      <c r="J34" s="44" t="str">
        <f>IF(TRIM(F18)="","",CHOOSE(F18+1,1,1.1,1.2,1.3,1.4,1.5,1.65,1.8,2,2.25)-1)</f>
        <v/>
      </c>
      <c r="K34" s="42"/>
      <c r="L34" s="42"/>
      <c r="M34" s="42"/>
      <c r="N34" s="42"/>
      <c r="O34" s="42"/>
      <c r="P34" s="42"/>
      <c r="Q34" s="6"/>
      <c r="R34" s="7"/>
      <c r="S34" s="7"/>
    </row>
    <row r="35" spans="1:19" x14ac:dyDescent="0.25">
      <c r="A35" s="7"/>
      <c r="B35" s="7"/>
      <c r="C35" s="5"/>
      <c r="D35" s="73"/>
      <c r="E35" s="73"/>
      <c r="F35" s="73"/>
      <c r="G35" s="57"/>
      <c r="H35" s="40"/>
      <c r="I35" s="40" t="s">
        <v>23</v>
      </c>
      <c r="J35" s="41" t="str">
        <f>IF(OR(J33="",J34=""),"",J33*J34)</f>
        <v/>
      </c>
      <c r="K35" s="42"/>
      <c r="L35" s="42"/>
      <c r="M35" s="42"/>
      <c r="N35" s="42"/>
      <c r="O35" s="42"/>
      <c r="P35" s="42"/>
      <c r="Q35" s="6"/>
      <c r="R35" s="7"/>
      <c r="S35" s="7"/>
    </row>
    <row r="36" spans="1:19" ht="3.95" customHeight="1" x14ac:dyDescent="0.25">
      <c r="A36" s="7"/>
      <c r="B36" s="7"/>
      <c r="C36" s="5"/>
      <c r="D36" s="7"/>
      <c r="E36" s="7"/>
      <c r="F36" s="7"/>
      <c r="H36" s="46"/>
      <c r="I36" s="46"/>
      <c r="J36" s="29"/>
      <c r="K36" s="7"/>
      <c r="L36" s="7"/>
      <c r="M36" s="7"/>
      <c r="N36" s="7"/>
      <c r="O36" s="7"/>
      <c r="P36" s="7"/>
      <c r="Q36" s="6"/>
      <c r="R36" s="7"/>
      <c r="S36" s="7"/>
    </row>
    <row r="37" spans="1:19" ht="18.75" x14ac:dyDescent="0.25">
      <c r="A37" s="7"/>
      <c r="B37" s="7"/>
      <c r="C37" s="5"/>
      <c r="D37" s="47" t="s">
        <v>18</v>
      </c>
      <c r="E37" s="48"/>
      <c r="F37" s="48"/>
      <c r="G37" s="38"/>
      <c r="H37" s="49"/>
      <c r="I37" s="50" t="s">
        <v>23</v>
      </c>
      <c r="J37" s="51" t="str">
        <f>J35</f>
        <v/>
      </c>
      <c r="K37" s="52"/>
      <c r="L37" s="52"/>
      <c r="M37" s="52"/>
      <c r="N37" s="52"/>
      <c r="O37" s="52"/>
      <c r="P37" s="52"/>
      <c r="Q37" s="6"/>
      <c r="R37" s="7"/>
      <c r="S37" s="7"/>
    </row>
    <row r="38" spans="1:19" ht="14.45" customHeight="1" x14ac:dyDescent="0.25">
      <c r="A38" s="7"/>
      <c r="B38" s="7"/>
      <c r="C38" s="5"/>
      <c r="D38" s="75" t="s">
        <v>19</v>
      </c>
      <c r="E38" s="75"/>
      <c r="F38" s="75"/>
      <c r="G38" s="53"/>
      <c r="H38" s="49"/>
      <c r="I38" s="50" t="s">
        <v>26</v>
      </c>
      <c r="J38" s="65" t="str">
        <f>IF(J37="","",ROUND(J37,-2))</f>
        <v/>
      </c>
      <c r="K38" s="52"/>
      <c r="L38" s="52"/>
      <c r="M38" s="52" t="s">
        <v>36</v>
      </c>
      <c r="N38" s="52"/>
      <c r="O38" s="52"/>
      <c r="P38" s="52"/>
      <c r="Q38" s="6"/>
      <c r="R38" s="7"/>
      <c r="S38" s="7"/>
    </row>
    <row r="39" spans="1:19" ht="3" customHeight="1" x14ac:dyDescent="0.25">
      <c r="A39" s="7"/>
      <c r="B39" s="7"/>
      <c r="C39" s="5"/>
      <c r="D39" s="7"/>
      <c r="E39" s="7"/>
      <c r="F39" s="7"/>
      <c r="H39" s="46"/>
      <c r="I39" s="46"/>
      <c r="J39" s="7"/>
      <c r="K39" s="7"/>
      <c r="L39" s="7"/>
      <c r="M39" s="7"/>
      <c r="N39" s="7"/>
      <c r="O39" s="7"/>
      <c r="P39" s="7"/>
      <c r="Q39" s="6"/>
      <c r="R39" s="7"/>
      <c r="S39" s="7"/>
    </row>
    <row r="40" spans="1:19" ht="18.75" x14ac:dyDescent="0.25">
      <c r="A40" s="7"/>
      <c r="B40" s="7"/>
      <c r="C40" s="5"/>
      <c r="D40" s="58" t="s">
        <v>21</v>
      </c>
      <c r="E40" s="37"/>
      <c r="F40" s="37"/>
      <c r="G40" s="57"/>
      <c r="H40" s="40"/>
      <c r="I40" s="40" t="s">
        <v>10</v>
      </c>
      <c r="J40" s="41" t="str">
        <f>J31</f>
        <v/>
      </c>
      <c r="K40" s="42"/>
      <c r="L40" s="42"/>
      <c r="M40" s="42"/>
      <c r="N40" s="42"/>
      <c r="O40" s="42"/>
      <c r="P40" s="42"/>
      <c r="Q40" s="6"/>
      <c r="R40" s="7"/>
      <c r="S40" s="7"/>
    </row>
    <row r="41" spans="1:19" ht="14.45" customHeight="1" x14ac:dyDescent="0.25">
      <c r="A41" s="7"/>
      <c r="B41" s="7"/>
      <c r="C41" s="5"/>
      <c r="D41" s="73" t="s">
        <v>51</v>
      </c>
      <c r="E41" s="73"/>
      <c r="F41" s="73"/>
      <c r="G41" s="57"/>
      <c r="H41" s="40"/>
      <c r="I41" s="40" t="s">
        <v>11</v>
      </c>
      <c r="J41" s="41" t="str">
        <f>J38</f>
        <v/>
      </c>
      <c r="K41" s="42"/>
      <c r="L41" s="42"/>
      <c r="M41" s="42"/>
      <c r="N41" s="42"/>
      <c r="O41" s="42"/>
      <c r="P41" s="42"/>
      <c r="Q41" s="6"/>
      <c r="R41" s="7"/>
      <c r="S41" s="7"/>
    </row>
    <row r="42" spans="1:19" x14ac:dyDescent="0.25">
      <c r="A42" s="7"/>
      <c r="B42" s="7"/>
      <c r="C42" s="5"/>
      <c r="D42" s="73"/>
      <c r="E42" s="73"/>
      <c r="F42" s="73"/>
      <c r="G42" s="57"/>
      <c r="H42" s="40"/>
      <c r="I42" s="40" t="s">
        <v>52</v>
      </c>
      <c r="J42" s="66" t="str">
        <f>IF(OR(J40="",J41=""),"",J40+J41)</f>
        <v/>
      </c>
      <c r="K42" s="42"/>
      <c r="L42" s="42"/>
      <c r="M42" s="62" t="s">
        <v>55</v>
      </c>
      <c r="N42" s="62"/>
      <c r="O42" s="42"/>
      <c r="P42" s="42"/>
      <c r="Q42" s="6"/>
      <c r="R42" s="7"/>
      <c r="S42" s="7"/>
    </row>
    <row r="43" spans="1:19" s="7" customFormat="1" ht="3" customHeight="1" x14ac:dyDescent="0.25">
      <c r="C43" s="5"/>
      <c r="H43" s="46"/>
      <c r="I43" s="46"/>
      <c r="M43" s="63"/>
      <c r="N43" s="63"/>
      <c r="Q43" s="6"/>
    </row>
    <row r="44" spans="1:19" x14ac:dyDescent="0.25">
      <c r="A44" s="7"/>
      <c r="B44" s="7"/>
      <c r="C44" s="5"/>
      <c r="D44" s="7"/>
      <c r="E44" s="7"/>
      <c r="F44" s="7"/>
      <c r="H44" s="7"/>
      <c r="I44" s="7"/>
      <c r="J44" s="7"/>
      <c r="K44" s="7"/>
      <c r="L44" s="7"/>
      <c r="M44" s="7"/>
      <c r="N44" s="7"/>
      <c r="O44" s="7"/>
      <c r="P44" s="7"/>
      <c r="Q44" s="6"/>
      <c r="R44" s="7"/>
      <c r="S44" s="7"/>
    </row>
    <row r="45" spans="1:19" ht="15.75" thickBot="1" x14ac:dyDescent="0.3">
      <c r="A45" s="7"/>
      <c r="B45" s="7"/>
      <c r="C45" s="8"/>
      <c r="D45" s="9"/>
      <c r="E45" s="9"/>
      <c r="F45" s="9"/>
      <c r="G45" s="9"/>
      <c r="H45" s="9"/>
      <c r="I45" s="9"/>
      <c r="J45" s="9"/>
      <c r="K45" s="9"/>
      <c r="L45" s="9"/>
      <c r="M45" s="9"/>
      <c r="N45" s="9"/>
      <c r="O45" s="9"/>
      <c r="P45" s="9"/>
      <c r="Q45" s="10"/>
      <c r="R45" s="7"/>
      <c r="S45" s="7"/>
    </row>
    <row r="46" spans="1:19" x14ac:dyDescent="0.25">
      <c r="A46" s="7"/>
      <c r="B46" s="7"/>
      <c r="C46" s="7"/>
      <c r="D46" s="7"/>
      <c r="E46" s="7"/>
      <c r="F46" s="7"/>
      <c r="H46" s="7"/>
      <c r="I46" s="7"/>
      <c r="J46" s="7"/>
      <c r="K46" s="7"/>
      <c r="L46" s="7"/>
      <c r="M46" s="7"/>
      <c r="N46" s="7"/>
      <c r="O46" s="7"/>
      <c r="P46" s="7"/>
      <c r="Q46" s="7"/>
      <c r="R46" s="7"/>
      <c r="S46" s="7"/>
    </row>
    <row r="47" spans="1:19" x14ac:dyDescent="0.25">
      <c r="A47" s="7"/>
      <c r="B47" s="7"/>
      <c r="C47" s="7"/>
      <c r="D47" s="7"/>
      <c r="E47" s="7"/>
      <c r="F47" s="7"/>
      <c r="H47" s="7"/>
      <c r="I47" s="7"/>
      <c r="J47" s="7"/>
      <c r="K47" s="7"/>
      <c r="L47" s="7"/>
      <c r="M47" s="7"/>
      <c r="N47" s="7"/>
      <c r="O47" s="7"/>
      <c r="P47" s="7"/>
      <c r="Q47" s="7"/>
      <c r="R47" s="7"/>
      <c r="S47" s="7"/>
    </row>
    <row r="48" spans="1:19" x14ac:dyDescent="0.25">
      <c r="A48" s="7"/>
      <c r="B48" s="7"/>
      <c r="C48" s="7"/>
      <c r="D48" s="7"/>
      <c r="E48" s="7"/>
      <c r="F48" s="7"/>
      <c r="H48" s="7"/>
      <c r="I48" s="7"/>
      <c r="J48" s="7"/>
      <c r="K48" s="7"/>
      <c r="L48" s="7"/>
      <c r="M48" s="7"/>
      <c r="N48" s="7"/>
      <c r="O48" s="7"/>
      <c r="P48" s="7"/>
      <c r="Q48" s="7"/>
      <c r="R48" s="7"/>
      <c r="S48" s="7"/>
    </row>
  </sheetData>
  <sheetProtection algorithmName="SHA-512" hashValue="rkHEjU5P6UEvBcbDrkb/H9wRQQ1eERUXg7wtiUpFYhyGE7MUR/7t23o3hB1s5mt77uvF2NOYuhWEHZz4VPlUNQ==" saltValue="QmcPYvxOgEU9ZiIBz9GGwA==" spinCount="100000" sheet="1" selectLockedCells="1"/>
  <mergeCells count="12">
    <mergeCell ref="D41:F42"/>
    <mergeCell ref="D5:P5"/>
    <mergeCell ref="D27:F28"/>
    <mergeCell ref="D31:F31"/>
    <mergeCell ref="D34:F35"/>
    <mergeCell ref="D38:F38"/>
    <mergeCell ref="L14:M14"/>
    <mergeCell ref="L16:M16"/>
    <mergeCell ref="L18:M18"/>
    <mergeCell ref="C17:H17"/>
    <mergeCell ref="C19:H19"/>
    <mergeCell ref="C21:H21"/>
  </mergeCells>
  <dataValidations count="3">
    <dataValidation type="list" allowBlank="1" showInputMessage="1" showErrorMessage="1" sqref="F18:G18" xr:uid="{4EF9E61C-CB82-4143-8539-8D32B236A94D}">
      <formula1>$U$5:$U$14</formula1>
    </dataValidation>
    <dataValidation type="list" allowBlank="1" showInputMessage="1" showErrorMessage="1" sqref="G16" xr:uid="{430F4385-5036-45D8-B46E-770F326EA932}">
      <formula1>$T$5:$T$8</formula1>
    </dataValidation>
    <dataValidation type="list" allowBlank="1" showInputMessage="1" showErrorMessage="1" sqref="F16" xr:uid="{8405598C-F84A-4314-A422-9F3C03F473D9}">
      <formula1>$T$5:$T$7</formula1>
    </dataValidation>
  </dataValidations>
  <hyperlinks>
    <hyperlink ref="D10" r:id="rId1" xr:uid="{B6F559F3-FF86-4818-A4D2-6F58AF65610E}"/>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First Above Scale</vt:lpstr>
      <vt:lpstr>Further Above Scale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Cathy B Thao</dc:creator>
  <cp:lastModifiedBy>Lauren Marie Brown</cp:lastModifiedBy>
  <dcterms:created xsi:type="dcterms:W3CDTF">2024-02-16T20:59:52Z</dcterms:created>
  <dcterms:modified xsi:type="dcterms:W3CDTF">2026-10-05T18:57:01Z</dcterms:modified>
</cp:coreProperties>
</file>